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35" windowHeight="763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PRIHODA'!$A$1:$J$44</definedName>
  </definedNames>
  <calcPr fullCalcOnLoad="1"/>
</workbook>
</file>

<file path=xl/sharedStrings.xml><?xml version="1.0" encoding="utf-8"?>
<sst xmlns="http://schemas.openxmlformats.org/spreadsheetml/2006/main" count="181" uniqueCount="94">
  <si>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</si>
  <si>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</si>
  <si>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</si>
  <si>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</si>
  <si>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</si>
  <si>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</si>
  <si>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</si>
  <si>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</si>
  <si>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</si>
  <si>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</si>
  <si>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</si>
  <si>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</si>
  <si>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</si>
  <si>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</si>
  <si>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</si>
  <si>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</si>
  <si>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</si>
  <si>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</si>
  <si>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</si>
  <si>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</si>
  <si>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</si>
  <si>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</si>
  <si>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</si>
  <si>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</si>
  <si>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</si>
  <si>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</si>
  <si>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</si>
  <si>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</si>
  <si>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</si>
  <si>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</si>
  <si>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</si>
  <si>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</si>
  <si>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</si>
  <si>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</si>
  <si>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</si>
  <si>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</si>
  <si>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</si>
  <si>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</si>
  <si>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</si>
  <si>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</si>
  <si>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</si>
  <si>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</si>
  <si>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</si>
  <si>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</si>
  <si>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</si>
  <si>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</si>
  <si>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</si>
  <si>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</si>
  <si>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</si>
  <si>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</si>
  <si>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</si>
  <si>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</si>
  <si>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</si>
  <si>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</si>
  <si>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</si>
  <si>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</si>
  <si>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</si>
  <si>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</si>
  <si>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</si>
  <si>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</si>
  <si>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OSNOVNA ŠKOLA "ĐURO ESTER", KOPRIVNICA</t>
  </si>
  <si>
    <t>PROGRAM:</t>
  </si>
  <si>
    <t>3002 OSNOVNI PROGRAM OSNOVNOŠKOLSKOG ODGOJA I OBRAZOVANJA</t>
  </si>
  <si>
    <t>A300203</t>
  </si>
  <si>
    <t>Decentralizirane funkcije osnovnoškolskog odgoja i obrazovanja</t>
  </si>
  <si>
    <t>PROGRAM</t>
  </si>
  <si>
    <t>3003 DODATNI PROGRAMI ODGOJA I OBRAZOVANJA</t>
  </si>
  <si>
    <t>A300303</t>
  </si>
  <si>
    <t>Škola plivanja - 05 O.Š. "Đuro Ester"</t>
  </si>
  <si>
    <t>A300307</t>
  </si>
  <si>
    <t>Slobodne aktivnosti i školska natjecanja - 05 O.Š. "Đuro Ester"</t>
  </si>
  <si>
    <t>A300337</t>
  </si>
  <si>
    <t>Pomoćnik u nastavi - 05 O.Š. "Đuro Ester"</t>
  </si>
  <si>
    <t>A300338</t>
  </si>
  <si>
    <t>Znanje kao dar</t>
  </si>
  <si>
    <t>A300317</t>
  </si>
  <si>
    <t>Redovna djelatnost osnovnih škola</t>
  </si>
  <si>
    <t>A300324</t>
  </si>
  <si>
    <t>Unapređenje standarda u školama izvor VLASTITI PRIHOD i Ministarstvo</t>
  </si>
  <si>
    <t>Naknade troškova osobama izvan radnog odnosa</t>
  </si>
  <si>
    <t>A300332</t>
  </si>
  <si>
    <t>EU Projekti</t>
  </si>
  <si>
    <t>30015 SOCIJALNI PROGRAM</t>
  </si>
  <si>
    <t>A301507</t>
  </si>
  <si>
    <t>Pomoć za podmirenje troškova prehrane učenika osnovnih škola</t>
  </si>
  <si>
    <t>PLAĆE - COP</t>
  </si>
  <si>
    <t xml:space="preserve"> FINANCIJSKI PLAN OSNOVNE ŠKOLE "ĐURO ESTER" ZA 2018. I                                                                                                                                                PROJEKCIJA PLANA ZA  2019. I 2020. GODINU</t>
  </si>
  <si>
    <t>U Koprivnici 21.12.2017.</t>
  </si>
  <si>
    <t>Voditeljica računovodstva:</t>
  </si>
  <si>
    <t>Mirjana Kolarek</t>
  </si>
  <si>
    <t>Ravnateljica:</t>
  </si>
  <si>
    <t>mr. Sanja Prelogović</t>
  </si>
  <si>
    <t>Predsjednik Školskog odbora:</t>
  </si>
  <si>
    <t>Mihael Kivač, prof.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</si>
</sst>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8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38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38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38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8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38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38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38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38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0" xfId="0" applyNumberFormat="1" applyFont="1" applyFill="1" applyBorder="1" applyAlignment="1" applyProtection="1">
      <alignment horizontal="left" wrapText="1"/>
      <protection/>
    </xf>
    <xf numFmtId="0" fontId="34" fillId="7" borderId="38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8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38" xfId="0" applyFont="1" applyFill="1" applyBorder="1" applyAlignment="1" quotePrefix="1">
      <alignment horizontal="left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37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28" fillId="0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28" fillId="0" borderId="41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43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43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2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2"/>
      <c r="B2" s="132"/>
      <c r="C2" s="132"/>
      <c r="D2" s="132"/>
      <c r="E2" s="132"/>
      <c r="F2" s="132"/>
      <c r="G2" s="132"/>
      <c r="H2" s="132"/>
    </row>
    <row r="3" spans="1:8" ht="48" customHeight="1">
      <c r="A3" s="125" t="s">
        <v>86</v>
      </c>
      <c r="B3" s="125"/>
      <c r="C3" s="125"/>
      <c r="D3" s="125"/>
      <c r="E3" s="125"/>
      <c r="F3" s="125"/>
      <c r="G3" s="125"/>
      <c r="H3" s="125"/>
    </row>
    <row r="4" spans="1:8" s="69" customFormat="1" ht="26.25" customHeight="1">
      <c r="A4" s="125" t="s">
        <v>39</v>
      </c>
      <c r="B4" s="125"/>
      <c r="C4" s="125"/>
      <c r="D4" s="125"/>
      <c r="E4" s="125"/>
      <c r="F4" s="125"/>
      <c r="G4" s="133"/>
      <c r="H4" s="133"/>
    </row>
    <row r="5" spans="1:5" ht="15.75" customHeight="1">
      <c r="A5" s="70"/>
      <c r="B5" s="71"/>
      <c r="C5" s="71"/>
      <c r="D5" s="71"/>
      <c r="E5" s="71"/>
    </row>
    <row r="6" spans="1:9" ht="27.75" customHeight="1">
      <c r="A6" s="72"/>
      <c r="B6" s="73"/>
      <c r="C6" s="73"/>
      <c r="D6" s="74"/>
      <c r="E6" s="75"/>
      <c r="F6" s="76" t="s">
        <v>49</v>
      </c>
      <c r="G6" s="76" t="s">
        <v>50</v>
      </c>
      <c r="H6" s="77" t="s">
        <v>51</v>
      </c>
      <c r="I6" s="78"/>
    </row>
    <row r="7" spans="1:9" ht="27.75" customHeight="1">
      <c r="A7" s="134" t="s">
        <v>40</v>
      </c>
      <c r="B7" s="120"/>
      <c r="C7" s="120"/>
      <c r="D7" s="120"/>
      <c r="E7" s="135"/>
      <c r="F7" s="96">
        <f>+F8+F9</f>
        <v>11177538</v>
      </c>
      <c r="G7" s="96">
        <f>G8+G9</f>
        <v>11203495</v>
      </c>
      <c r="H7" s="96">
        <f>+H8+H9</f>
        <v>11238755</v>
      </c>
      <c r="I7" s="93"/>
    </row>
    <row r="8" spans="1:8" ht="22.5" customHeight="1">
      <c r="A8" s="117" t="s">
        <v>0</v>
      </c>
      <c r="B8" s="118"/>
      <c r="C8" s="118"/>
      <c r="D8" s="118"/>
      <c r="E8" s="124"/>
      <c r="F8" s="99">
        <v>11177538</v>
      </c>
      <c r="G8" s="99">
        <v>11203495</v>
      </c>
      <c r="H8" s="99">
        <v>11238755</v>
      </c>
    </row>
    <row r="9" spans="1:8" ht="22.5" customHeight="1">
      <c r="A9" s="136" t="s">
        <v>42</v>
      </c>
      <c r="B9" s="124"/>
      <c r="C9" s="124"/>
      <c r="D9" s="124"/>
      <c r="E9" s="124"/>
      <c r="F9" s="99"/>
      <c r="G9" s="99"/>
      <c r="H9" s="99"/>
    </row>
    <row r="10" spans="1:8" ht="22.5" customHeight="1">
      <c r="A10" s="95" t="s">
        <v>41</v>
      </c>
      <c r="B10" s="98"/>
      <c r="C10" s="98"/>
      <c r="D10" s="98"/>
      <c r="E10" s="98"/>
      <c r="F10" s="96">
        <f>+F11+F12</f>
        <v>11251459</v>
      </c>
      <c r="G10" s="96">
        <f>+G11+G12</f>
        <v>11203495</v>
      </c>
      <c r="H10" s="96">
        <f>+H11+H12</f>
        <v>11238755</v>
      </c>
    </row>
    <row r="11" spans="1:10" ht="22.5" customHeight="1">
      <c r="A11" s="121" t="s">
        <v>1</v>
      </c>
      <c r="B11" s="118"/>
      <c r="C11" s="118"/>
      <c r="D11" s="118"/>
      <c r="E11" s="122"/>
      <c r="F11" s="99">
        <v>11251459</v>
      </c>
      <c r="G11" s="99">
        <v>11203495</v>
      </c>
      <c r="H11" s="80">
        <v>11238755</v>
      </c>
      <c r="I11" s="59"/>
      <c r="J11" s="59"/>
    </row>
    <row r="12" spans="1:10" ht="22.5" customHeight="1">
      <c r="A12" s="123" t="s">
        <v>56</v>
      </c>
      <c r="B12" s="124"/>
      <c r="C12" s="124"/>
      <c r="D12" s="124"/>
      <c r="E12" s="124"/>
      <c r="F12" s="79"/>
      <c r="G12" s="79"/>
      <c r="H12" s="80"/>
      <c r="I12" s="59"/>
      <c r="J12" s="59"/>
    </row>
    <row r="13" spans="1:10" ht="22.5" customHeight="1">
      <c r="A13" s="119" t="s">
        <v>2</v>
      </c>
      <c r="B13" s="120"/>
      <c r="C13" s="120"/>
      <c r="D13" s="120"/>
      <c r="E13" s="120"/>
      <c r="F13" s="97">
        <f>+F7-F10</f>
        <v>-73921</v>
      </c>
      <c r="G13" s="97">
        <f>+G7-G10</f>
        <v>0</v>
      </c>
      <c r="H13" s="97">
        <f>+H7-H10</f>
        <v>0</v>
      </c>
      <c r="J13" s="59"/>
    </row>
    <row r="14" spans="1:8" ht="25.5" customHeight="1">
      <c r="A14" s="125"/>
      <c r="B14" s="115"/>
      <c r="C14" s="115"/>
      <c r="D14" s="115"/>
      <c r="E14" s="115"/>
      <c r="F14" s="116"/>
      <c r="G14" s="116"/>
      <c r="H14" s="116"/>
    </row>
    <row r="15" spans="1:10" ht="27.75" customHeight="1">
      <c r="A15" s="72"/>
      <c r="B15" s="73"/>
      <c r="C15" s="73"/>
      <c r="D15" s="74"/>
      <c r="E15" s="75"/>
      <c r="F15" s="76" t="s">
        <v>49</v>
      </c>
      <c r="G15" s="76" t="s">
        <v>50</v>
      </c>
      <c r="H15" s="77" t="s">
        <v>51</v>
      </c>
      <c r="J15" s="59"/>
    </row>
    <row r="16" spans="1:10" ht="30.75" customHeight="1">
      <c r="A16" s="126" t="s">
        <v>57</v>
      </c>
      <c r="B16" s="127"/>
      <c r="C16" s="127"/>
      <c r="D16" s="127"/>
      <c r="E16" s="128"/>
      <c r="F16" s="100">
        <v>73921</v>
      </c>
      <c r="G16" s="100">
        <v>0</v>
      </c>
      <c r="H16" s="101">
        <v>0</v>
      </c>
      <c r="J16" s="59"/>
    </row>
    <row r="17" spans="1:10" ht="34.5" customHeight="1">
      <c r="A17" s="129" t="s">
        <v>58</v>
      </c>
      <c r="B17" s="130"/>
      <c r="C17" s="130"/>
      <c r="D17" s="130"/>
      <c r="E17" s="131"/>
      <c r="F17" s="102">
        <v>73921</v>
      </c>
      <c r="G17" s="102">
        <v>0</v>
      </c>
      <c r="H17" s="97">
        <v>0</v>
      </c>
      <c r="J17" s="59"/>
    </row>
    <row r="18" spans="1:10" s="64" customFormat="1" ht="25.5" customHeight="1">
      <c r="A18" s="114"/>
      <c r="B18" s="115"/>
      <c r="C18" s="115"/>
      <c r="D18" s="115"/>
      <c r="E18" s="115"/>
      <c r="F18" s="116"/>
      <c r="G18" s="116"/>
      <c r="H18" s="116"/>
      <c r="J18" s="103"/>
    </row>
    <row r="19" spans="1:11" s="64" customFormat="1" ht="27.75" customHeight="1">
      <c r="A19" s="72"/>
      <c r="B19" s="73"/>
      <c r="C19" s="73"/>
      <c r="D19" s="74"/>
      <c r="E19" s="75"/>
      <c r="F19" s="76" t="s">
        <v>49</v>
      </c>
      <c r="G19" s="76" t="s">
        <v>50</v>
      </c>
      <c r="H19" s="77" t="s">
        <v>51</v>
      </c>
      <c r="J19" s="103"/>
      <c r="K19" s="103"/>
    </row>
    <row r="20" spans="1:10" s="64" customFormat="1" ht="22.5" customHeight="1">
      <c r="A20" s="117" t="s">
        <v>3</v>
      </c>
      <c r="B20" s="118"/>
      <c r="C20" s="118"/>
      <c r="D20" s="118"/>
      <c r="E20" s="118"/>
      <c r="F20" s="79"/>
      <c r="G20" s="79"/>
      <c r="H20" s="79"/>
      <c r="J20" s="103"/>
    </row>
    <row r="21" spans="1:8" s="64" customFormat="1" ht="33.75" customHeight="1">
      <c r="A21" s="117" t="s">
        <v>4</v>
      </c>
      <c r="B21" s="118"/>
      <c r="C21" s="118"/>
      <c r="D21" s="118"/>
      <c r="E21" s="118"/>
      <c r="F21" s="79"/>
      <c r="G21" s="79"/>
      <c r="H21" s="79"/>
    </row>
    <row r="22" spans="1:11" s="64" customFormat="1" ht="22.5" customHeight="1">
      <c r="A22" s="119" t="s">
        <v>5</v>
      </c>
      <c r="B22" s="120"/>
      <c r="C22" s="120"/>
      <c r="D22" s="120"/>
      <c r="E22" s="120"/>
      <c r="F22" s="96">
        <f>F20-F21</f>
        <v>0</v>
      </c>
      <c r="G22" s="96">
        <f>G20-G21</f>
        <v>0</v>
      </c>
      <c r="H22" s="96">
        <f>H20-H21</f>
        <v>0</v>
      </c>
      <c r="J22" s="104"/>
      <c r="K22" s="103"/>
    </row>
    <row r="23" spans="1:8" s="64" customFormat="1" ht="25.5" customHeight="1">
      <c r="A23" s="114"/>
      <c r="B23" s="115"/>
      <c r="C23" s="115"/>
      <c r="D23" s="115"/>
      <c r="E23" s="115"/>
      <c r="F23" s="116"/>
      <c r="G23" s="116"/>
      <c r="H23" s="116"/>
    </row>
    <row r="24" spans="1:8" s="64" customFormat="1" ht="22.5" customHeight="1">
      <c r="A24" s="121" t="s">
        <v>6</v>
      </c>
      <c r="B24" s="118"/>
      <c r="C24" s="118"/>
      <c r="D24" s="118"/>
      <c r="E24" s="118"/>
      <c r="F24" s="79">
        <f>IF((F13+F17+F22)&lt;&gt;0,"NESLAGANJE ZBROJA",(F13+F17+F22))</f>
        <v>0</v>
      </c>
      <c r="G24" s="79">
        <f>IF((G13+G17+G22)&lt;&gt;0,"NESLAGANJE ZBROJA",(G13+G17+G22))</f>
        <v>0</v>
      </c>
      <c r="H24" s="79">
        <f>IF((H13+H17+H22)&lt;&gt;0,"NESLAGANJE ZBROJA",(H13+H17+H22))</f>
        <v>0</v>
      </c>
    </row>
    <row r="25" spans="1:5" s="64" customFormat="1" ht="18" customHeight="1">
      <c r="A25" s="81"/>
      <c r="B25" s="71"/>
      <c r="C25" s="71"/>
      <c r="D25" s="71"/>
      <c r="E25" s="71"/>
    </row>
    <row r="26" spans="1:8" ht="42" customHeight="1">
      <c r="A26" s="112" t="s">
        <v>59</v>
      </c>
      <c r="B26" s="113"/>
      <c r="C26" s="113"/>
      <c r="D26" s="113"/>
      <c r="E26" s="113"/>
      <c r="F26" s="113"/>
      <c r="G26" s="113"/>
      <c r="H26" s="113"/>
    </row>
    <row r="27" ht="12.75">
      <c r="E27" s="105"/>
    </row>
    <row r="31" spans="6:8" ht="12.75">
      <c r="F31" s="59"/>
      <c r="G31" s="59"/>
      <c r="H31" s="59"/>
    </row>
    <row r="32" spans="6:8" ht="12.75">
      <c r="F32" s="59"/>
      <c r="G32" s="59"/>
      <c r="H32" s="59"/>
    </row>
    <row r="33" spans="5:8" ht="12.75">
      <c r="E33" s="106"/>
      <c r="F33" s="61"/>
      <c r="G33" s="61"/>
      <c r="H33" s="61"/>
    </row>
    <row r="34" spans="5:8" ht="12.75">
      <c r="E34" s="106"/>
      <c r="F34" s="59"/>
      <c r="G34" s="59"/>
      <c r="H34" s="59"/>
    </row>
    <row r="35" spans="5:8" ht="12.75">
      <c r="E35" s="106"/>
      <c r="F35" s="59"/>
      <c r="G35" s="59"/>
      <c r="H35" s="59"/>
    </row>
    <row r="36" spans="5:8" ht="12.75">
      <c r="E36" s="106"/>
      <c r="F36" s="59"/>
      <c r="G36" s="59"/>
      <c r="H36" s="59"/>
    </row>
    <row r="37" spans="5:8" ht="12.75">
      <c r="E37" s="106"/>
      <c r="F37" s="59"/>
      <c r="G37" s="59"/>
      <c r="H37" s="59"/>
    </row>
    <row r="38" ht="12.75">
      <c r="E38" s="106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view="pageBreakPreview" zoomScaleSheetLayoutView="100" zoomScalePageLayoutView="0" workbookViewId="0" topLeftCell="A1">
      <selection activeCell="E13" sqref="E13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8" s="1" customFormat="1" ht="13.5" thickBot="1">
      <c r="A2" s="17"/>
      <c r="H2" s="18" t="s">
        <v>8</v>
      </c>
    </row>
    <row r="3" spans="1:8" s="1" customFormat="1" ht="26.25" thickBot="1">
      <c r="A3" s="89" t="s">
        <v>9</v>
      </c>
      <c r="B3" s="140" t="s">
        <v>44</v>
      </c>
      <c r="C3" s="141"/>
      <c r="D3" s="141"/>
      <c r="E3" s="141"/>
      <c r="F3" s="141"/>
      <c r="G3" s="141"/>
      <c r="H3" s="142"/>
    </row>
    <row r="4" spans="1:8" s="1" customFormat="1" ht="90" thickBot="1">
      <c r="A4" s="90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43</v>
      </c>
      <c r="H4" s="21" t="s">
        <v>17</v>
      </c>
    </row>
    <row r="5" spans="1:8" s="1" customFormat="1" ht="12.75">
      <c r="A5" s="3">
        <v>634</v>
      </c>
      <c r="B5" s="4"/>
      <c r="C5" s="5"/>
      <c r="D5" s="6"/>
      <c r="E5" s="7">
        <v>9875</v>
      </c>
      <c r="F5" s="7"/>
      <c r="G5" s="8"/>
      <c r="H5" s="9"/>
    </row>
    <row r="6" spans="1:8" s="1" customFormat="1" ht="12.75">
      <c r="A6" s="22">
        <v>636</v>
      </c>
      <c r="B6" s="107"/>
      <c r="C6" s="24"/>
      <c r="D6" s="108"/>
      <c r="E6" s="109">
        <v>7783776</v>
      </c>
      <c r="F6" s="109"/>
      <c r="G6" s="110"/>
      <c r="H6" s="111"/>
    </row>
    <row r="7" spans="1:8" s="1" customFormat="1" ht="12.75">
      <c r="A7" s="22">
        <v>638</v>
      </c>
      <c r="B7" s="107"/>
      <c r="C7" s="24"/>
      <c r="D7" s="108"/>
      <c r="E7" s="109">
        <v>82782</v>
      </c>
      <c r="F7" s="109"/>
      <c r="G7" s="110"/>
      <c r="H7" s="111"/>
    </row>
    <row r="8" spans="1:8" s="1" customFormat="1" ht="12.75">
      <c r="A8" s="22">
        <v>652</v>
      </c>
      <c r="B8" s="23"/>
      <c r="C8" s="24">
        <v>2500</v>
      </c>
      <c r="D8" s="24">
        <v>636000</v>
      </c>
      <c r="E8" s="24"/>
      <c r="F8" s="24"/>
      <c r="G8" s="25">
        <v>2000</v>
      </c>
      <c r="H8" s="26"/>
    </row>
    <row r="9" spans="1:8" s="1" customFormat="1" ht="12.75">
      <c r="A9" s="22">
        <v>653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661</v>
      </c>
      <c r="B10" s="23"/>
      <c r="C10" s="24">
        <v>1000</v>
      </c>
      <c r="D10" s="24"/>
      <c r="E10" s="24"/>
      <c r="F10" s="24"/>
      <c r="G10" s="25"/>
      <c r="H10" s="26"/>
    </row>
    <row r="11" spans="1:8" s="1" customFormat="1" ht="12.75">
      <c r="A11" s="22">
        <v>663</v>
      </c>
      <c r="B11" s="23"/>
      <c r="C11" s="24"/>
      <c r="D11" s="24"/>
      <c r="E11" s="24"/>
      <c r="F11" s="24">
        <v>34500</v>
      </c>
      <c r="G11" s="25"/>
      <c r="H11" s="26"/>
    </row>
    <row r="12" spans="1:8" s="1" customFormat="1" ht="12.75">
      <c r="A12" s="22">
        <v>671</v>
      </c>
      <c r="B12" s="23">
        <v>2204462</v>
      </c>
      <c r="C12" s="24"/>
      <c r="D12" s="24"/>
      <c r="E12" s="24">
        <v>568485</v>
      </c>
      <c r="F12" s="24"/>
      <c r="G12" s="25"/>
      <c r="H12" s="26"/>
    </row>
    <row r="13" spans="1:8" s="1" customFormat="1" ht="12.75">
      <c r="A13" s="22">
        <v>673</v>
      </c>
      <c r="B13" s="23"/>
      <c r="C13" s="24"/>
      <c r="D13" s="24"/>
      <c r="E13" s="24"/>
      <c r="F13" s="24"/>
      <c r="G13" s="25"/>
      <c r="H13" s="26"/>
    </row>
    <row r="14" spans="1:8" s="1" customFormat="1" ht="13.5" thickBot="1">
      <c r="A14" s="22">
        <v>922</v>
      </c>
      <c r="B14" s="23">
        <v>-145000</v>
      </c>
      <c r="C14" s="24">
        <v>11000</v>
      </c>
      <c r="D14" s="24">
        <v>100000</v>
      </c>
      <c r="E14" s="24">
        <v>-47391</v>
      </c>
      <c r="F14" s="24">
        <v>7470</v>
      </c>
      <c r="G14" s="25"/>
      <c r="H14" s="26"/>
    </row>
    <row r="15" spans="1:8" s="1" customFormat="1" ht="30" customHeight="1" thickBot="1">
      <c r="A15" s="28" t="s">
        <v>18</v>
      </c>
      <c r="B15" s="29">
        <f>SUM(B6:B14)</f>
        <v>2059462</v>
      </c>
      <c r="C15" s="30">
        <f>SUM(C5:C14)</f>
        <v>14500</v>
      </c>
      <c r="D15" s="31">
        <f>SUM(D5:D14)</f>
        <v>736000</v>
      </c>
      <c r="E15" s="30">
        <f>SUM(E5:E14)</f>
        <v>8397527</v>
      </c>
      <c r="F15" s="31">
        <f>SUM(F5:F14)</f>
        <v>41970</v>
      </c>
      <c r="G15" s="30">
        <f>SUM(G5:G14)</f>
        <v>2000</v>
      </c>
      <c r="H15" s="32">
        <v>0</v>
      </c>
    </row>
    <row r="16" spans="1:8" s="1" customFormat="1" ht="28.5" customHeight="1" thickBot="1">
      <c r="A16" s="28" t="s">
        <v>45</v>
      </c>
      <c r="B16" s="137">
        <f>B15+C15+D15+E15+F15+G15+H15</f>
        <v>11251459</v>
      </c>
      <c r="C16" s="138"/>
      <c r="D16" s="138"/>
      <c r="E16" s="138"/>
      <c r="F16" s="138"/>
      <c r="G16" s="138"/>
      <c r="H16" s="139"/>
    </row>
    <row r="17" spans="1:8" ht="13.5" thickBot="1">
      <c r="A17" s="14"/>
      <c r="B17" s="14"/>
      <c r="C17" s="14"/>
      <c r="D17" s="15"/>
      <c r="E17" s="33"/>
      <c r="H17" s="18"/>
    </row>
    <row r="18" spans="1:8" ht="24" customHeight="1" thickBot="1">
      <c r="A18" s="91" t="s">
        <v>9</v>
      </c>
      <c r="B18" s="140" t="s">
        <v>46</v>
      </c>
      <c r="C18" s="141"/>
      <c r="D18" s="141"/>
      <c r="E18" s="141"/>
      <c r="F18" s="141"/>
      <c r="G18" s="141"/>
      <c r="H18" s="142"/>
    </row>
    <row r="19" spans="1:8" ht="90" thickBot="1">
      <c r="A19" s="92" t="s">
        <v>10</v>
      </c>
      <c r="B19" s="19" t="s">
        <v>11</v>
      </c>
      <c r="C19" s="20" t="s">
        <v>12</v>
      </c>
      <c r="D19" s="20" t="s">
        <v>13</v>
      </c>
      <c r="E19" s="20" t="s">
        <v>14</v>
      </c>
      <c r="F19" s="20" t="s">
        <v>15</v>
      </c>
      <c r="G19" s="20" t="s">
        <v>43</v>
      </c>
      <c r="H19" s="21" t="s">
        <v>17</v>
      </c>
    </row>
    <row r="20" spans="1:8" ht="12.75">
      <c r="A20" s="22">
        <v>63</v>
      </c>
      <c r="B20" s="107"/>
      <c r="C20" s="24"/>
      <c r="D20" s="108"/>
      <c r="E20" s="109">
        <v>7863500</v>
      </c>
      <c r="F20" s="109"/>
      <c r="G20" s="110"/>
      <c r="H20" s="111"/>
    </row>
    <row r="21" spans="1:8" ht="12.75">
      <c r="A21" s="22">
        <v>65</v>
      </c>
      <c r="B21" s="107"/>
      <c r="C21" s="24">
        <v>2500</v>
      </c>
      <c r="D21" s="108">
        <v>736000</v>
      </c>
      <c r="E21" s="109"/>
      <c r="F21" s="109"/>
      <c r="G21" s="110">
        <v>2000</v>
      </c>
      <c r="H21" s="111"/>
    </row>
    <row r="22" spans="1:8" ht="12.75">
      <c r="A22" s="22">
        <v>66</v>
      </c>
      <c r="B22" s="23"/>
      <c r="C22" s="24">
        <v>1000</v>
      </c>
      <c r="D22" s="24"/>
      <c r="E22" s="24"/>
      <c r="F22" s="24">
        <v>14500</v>
      </c>
      <c r="G22" s="25"/>
      <c r="H22" s="26"/>
    </row>
    <row r="23" spans="1:8" ht="12.75">
      <c r="A23" s="22">
        <v>67</v>
      </c>
      <c r="B23" s="23">
        <v>2257000</v>
      </c>
      <c r="C23" s="24"/>
      <c r="D23" s="24"/>
      <c r="E23" s="24">
        <v>326995</v>
      </c>
      <c r="F23" s="24"/>
      <c r="G23" s="25"/>
      <c r="H23" s="26"/>
    </row>
    <row r="24" spans="1:8" ht="12.75">
      <c r="A24" s="22">
        <v>92</v>
      </c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2.75">
      <c r="A26" s="22"/>
      <c r="B26" s="23"/>
      <c r="C26" s="24"/>
      <c r="D26" s="24"/>
      <c r="E26" s="24"/>
      <c r="F26" s="24"/>
      <c r="G26" s="25"/>
      <c r="H26" s="26"/>
    </row>
    <row r="27" spans="1:8" ht="12.75">
      <c r="A27" s="22"/>
      <c r="B27" s="23"/>
      <c r="C27" s="24"/>
      <c r="D27" s="24"/>
      <c r="E27" s="24"/>
      <c r="F27" s="24"/>
      <c r="G27" s="25"/>
      <c r="H27" s="26"/>
    </row>
    <row r="28" spans="1:8" ht="13.5" thickBot="1">
      <c r="A28" s="27"/>
      <c r="B28" s="23"/>
      <c r="C28" s="24"/>
      <c r="D28" s="24"/>
      <c r="E28" s="24"/>
      <c r="F28" s="24"/>
      <c r="G28" s="25"/>
      <c r="H28" s="26"/>
    </row>
    <row r="29" spans="1:8" s="1" customFormat="1" ht="30" customHeight="1" thickBot="1">
      <c r="A29" s="28" t="s">
        <v>18</v>
      </c>
      <c r="B29" s="29">
        <f>B23</f>
        <v>2257000</v>
      </c>
      <c r="C29" s="30">
        <f>SUM(C21:C28)</f>
        <v>3500</v>
      </c>
      <c r="D29" s="31">
        <f>SUM(D21:D28)</f>
        <v>736000</v>
      </c>
      <c r="E29" s="30">
        <f>SUM(E20:E28)</f>
        <v>8190495</v>
      </c>
      <c r="F29" s="31">
        <f>+F22</f>
        <v>14500</v>
      </c>
      <c r="G29" s="30">
        <f>SUM(G20:G28)</f>
        <v>2000</v>
      </c>
      <c r="H29" s="32">
        <v>0</v>
      </c>
    </row>
    <row r="30" spans="1:8" s="1" customFormat="1" ht="28.5" customHeight="1" thickBot="1">
      <c r="A30" s="28" t="s">
        <v>47</v>
      </c>
      <c r="B30" s="137">
        <f>B29+C29+D29+E29+F29+G29+H29</f>
        <v>11203495</v>
      </c>
      <c r="C30" s="138"/>
      <c r="D30" s="138"/>
      <c r="E30" s="138"/>
      <c r="F30" s="138"/>
      <c r="G30" s="138"/>
      <c r="H30" s="139"/>
    </row>
    <row r="31" spans="4:5" ht="13.5" thickBot="1">
      <c r="D31" s="35"/>
      <c r="E31" s="36"/>
    </row>
    <row r="32" spans="1:8" ht="26.25" thickBot="1">
      <c r="A32" s="91" t="s">
        <v>9</v>
      </c>
      <c r="B32" s="140" t="s">
        <v>52</v>
      </c>
      <c r="C32" s="141"/>
      <c r="D32" s="141"/>
      <c r="E32" s="141"/>
      <c r="F32" s="141"/>
      <c r="G32" s="141"/>
      <c r="H32" s="142"/>
    </row>
    <row r="33" spans="1:8" ht="90" thickBot="1">
      <c r="A33" s="92" t="s">
        <v>10</v>
      </c>
      <c r="B33" s="19" t="s">
        <v>11</v>
      </c>
      <c r="C33" s="20" t="s">
        <v>12</v>
      </c>
      <c r="D33" s="20" t="s">
        <v>13</v>
      </c>
      <c r="E33" s="20" t="s">
        <v>14</v>
      </c>
      <c r="F33" s="20" t="s">
        <v>15</v>
      </c>
      <c r="G33" s="20" t="s">
        <v>43</v>
      </c>
      <c r="H33" s="21" t="s">
        <v>17</v>
      </c>
    </row>
    <row r="34" spans="1:8" ht="12.75">
      <c r="A34" s="3">
        <v>63</v>
      </c>
      <c r="B34" s="4"/>
      <c r="C34" s="5"/>
      <c r="D34" s="6"/>
      <c r="E34" s="7">
        <v>7898760</v>
      </c>
      <c r="F34" s="7"/>
      <c r="G34" s="8"/>
      <c r="H34" s="9"/>
    </row>
    <row r="35" spans="1:8" ht="12.75">
      <c r="A35" s="22">
        <v>65</v>
      </c>
      <c r="B35" s="107"/>
      <c r="C35" s="24">
        <v>2500</v>
      </c>
      <c r="D35" s="108">
        <v>736000</v>
      </c>
      <c r="E35" s="109"/>
      <c r="F35" s="109"/>
      <c r="G35" s="110">
        <v>2000</v>
      </c>
      <c r="H35" s="111"/>
    </row>
    <row r="36" spans="1:8" ht="12.75">
      <c r="A36" s="22">
        <v>66</v>
      </c>
      <c r="B36" s="23"/>
      <c r="C36" s="24">
        <v>1000</v>
      </c>
      <c r="D36" s="24"/>
      <c r="E36" s="24"/>
      <c r="F36" s="24">
        <v>14500</v>
      </c>
      <c r="G36" s="25"/>
      <c r="H36" s="26"/>
    </row>
    <row r="37" spans="1:8" ht="12.75">
      <c r="A37" s="22">
        <v>67</v>
      </c>
      <c r="B37" s="23">
        <v>2257000</v>
      </c>
      <c r="C37" s="24"/>
      <c r="D37" s="24"/>
      <c r="E37" s="24">
        <v>326995</v>
      </c>
      <c r="F37" s="24"/>
      <c r="G37" s="25"/>
      <c r="H37" s="26"/>
    </row>
    <row r="38" spans="1:8" ht="12.75">
      <c r="A38" s="22">
        <v>92</v>
      </c>
      <c r="B38" s="23"/>
      <c r="C38" s="24"/>
      <c r="D38" s="24"/>
      <c r="E38" s="24"/>
      <c r="F38" s="24"/>
      <c r="G38" s="25"/>
      <c r="H38" s="26"/>
    </row>
    <row r="39" spans="1:8" ht="12.75">
      <c r="A39" s="22"/>
      <c r="B39" s="23"/>
      <c r="C39" s="24"/>
      <c r="D39" s="24"/>
      <c r="E39" s="24"/>
      <c r="F39" s="24"/>
      <c r="G39" s="25"/>
      <c r="H39" s="26"/>
    </row>
    <row r="40" spans="1:8" ht="13.5" customHeight="1">
      <c r="A40" s="22"/>
      <c r="B40" s="23"/>
      <c r="C40" s="24"/>
      <c r="D40" s="24"/>
      <c r="E40" s="24"/>
      <c r="F40" s="24"/>
      <c r="G40" s="25"/>
      <c r="H40" s="26"/>
    </row>
    <row r="41" spans="1:8" ht="13.5" customHeight="1">
      <c r="A41" s="22"/>
      <c r="B41" s="23"/>
      <c r="C41" s="24"/>
      <c r="D41" s="24"/>
      <c r="E41" s="24"/>
      <c r="F41" s="24"/>
      <c r="G41" s="25"/>
      <c r="H41" s="26"/>
    </row>
    <row r="42" spans="1:8" ht="13.5" customHeight="1" thickBot="1">
      <c r="A42" s="27"/>
      <c r="B42" s="23"/>
      <c r="C42" s="24"/>
      <c r="D42" s="24"/>
      <c r="E42" s="24"/>
      <c r="F42" s="24"/>
      <c r="G42" s="25"/>
      <c r="H42" s="26"/>
    </row>
    <row r="43" spans="1:8" s="1" customFormat="1" ht="30" customHeight="1" thickBot="1">
      <c r="A43" s="28" t="s">
        <v>18</v>
      </c>
      <c r="B43" s="29">
        <f>B37</f>
        <v>2257000</v>
      </c>
      <c r="C43" s="30">
        <f>SUM(C34:C42)</f>
        <v>3500</v>
      </c>
      <c r="D43" s="31">
        <f>SUM(D35:D42)</f>
        <v>736000</v>
      </c>
      <c r="E43" s="30">
        <f>SUM(E34:E42)</f>
        <v>8225755</v>
      </c>
      <c r="F43" s="31">
        <f>+F36</f>
        <v>14500</v>
      </c>
      <c r="G43" s="30">
        <f>SUM(G34:G42)</f>
        <v>2000</v>
      </c>
      <c r="H43" s="32">
        <v>0</v>
      </c>
    </row>
    <row r="44" spans="1:8" s="1" customFormat="1" ht="28.5" customHeight="1" thickBot="1">
      <c r="A44" s="28" t="s">
        <v>55</v>
      </c>
      <c r="B44" s="137">
        <f>B43+C43+D43+E43+F43+G43+H43</f>
        <v>11238755</v>
      </c>
      <c r="C44" s="138"/>
      <c r="D44" s="138"/>
      <c r="E44" s="138"/>
      <c r="F44" s="138"/>
      <c r="G44" s="138"/>
      <c r="H44" s="139"/>
    </row>
    <row r="45" spans="3:5" ht="13.5" customHeight="1">
      <c r="C45" s="37"/>
      <c r="D45" s="35"/>
      <c r="E45" s="38"/>
    </row>
    <row r="46" spans="3:5" ht="13.5" customHeight="1">
      <c r="C46" s="37"/>
      <c r="D46" s="39"/>
      <c r="E46" s="40"/>
    </row>
    <row r="47" spans="4:5" ht="13.5" customHeight="1">
      <c r="D47" s="41"/>
      <c r="E47" s="42"/>
    </row>
    <row r="48" spans="4:5" ht="13.5" customHeight="1">
      <c r="D48" s="43"/>
      <c r="E48" s="44"/>
    </row>
    <row r="49" spans="4:5" ht="13.5" customHeight="1">
      <c r="D49" s="35"/>
      <c r="E49" s="36"/>
    </row>
    <row r="50" spans="3:5" ht="28.5" customHeight="1">
      <c r="C50" s="37"/>
      <c r="D50" s="35"/>
      <c r="E50" s="45"/>
    </row>
    <row r="51" spans="3:5" ht="13.5" customHeight="1">
      <c r="C51" s="37"/>
      <c r="D51" s="35"/>
      <c r="E51" s="40"/>
    </row>
    <row r="52" spans="4:5" ht="13.5" customHeight="1">
      <c r="D52" s="35"/>
      <c r="E52" s="36"/>
    </row>
    <row r="53" spans="4:5" ht="13.5" customHeight="1">
      <c r="D53" s="35"/>
      <c r="E53" s="44"/>
    </row>
    <row r="54" spans="4:5" ht="13.5" customHeight="1">
      <c r="D54" s="35"/>
      <c r="E54" s="36"/>
    </row>
    <row r="55" spans="4:5" ht="22.5" customHeight="1">
      <c r="D55" s="35"/>
      <c r="E55" s="46"/>
    </row>
    <row r="56" spans="4:5" ht="13.5" customHeight="1">
      <c r="D56" s="41"/>
      <c r="E56" s="42"/>
    </row>
    <row r="57" spans="2:5" ht="13.5" customHeight="1">
      <c r="B57" s="37"/>
      <c r="D57" s="41"/>
      <c r="E57" s="47"/>
    </row>
    <row r="58" spans="3:5" ht="13.5" customHeight="1">
      <c r="C58" s="37"/>
      <c r="D58" s="41"/>
      <c r="E58" s="48"/>
    </row>
    <row r="59" spans="3:5" ht="13.5" customHeight="1">
      <c r="C59" s="37"/>
      <c r="D59" s="43"/>
      <c r="E59" s="40"/>
    </row>
    <row r="60" spans="4:5" ht="13.5" customHeight="1">
      <c r="D60" s="35"/>
      <c r="E60" s="36"/>
    </row>
    <row r="61" spans="2:5" ht="13.5" customHeight="1">
      <c r="B61" s="37"/>
      <c r="D61" s="35"/>
      <c r="E61" s="38"/>
    </row>
    <row r="62" spans="3:5" ht="13.5" customHeight="1">
      <c r="C62" s="37"/>
      <c r="D62" s="35"/>
      <c r="E62" s="47"/>
    </row>
    <row r="63" spans="3:5" ht="13.5" customHeight="1">
      <c r="C63" s="37"/>
      <c r="D63" s="43"/>
      <c r="E63" s="40"/>
    </row>
    <row r="64" spans="4:5" ht="13.5" customHeight="1">
      <c r="D64" s="41"/>
      <c r="E64" s="36"/>
    </row>
    <row r="65" spans="3:5" ht="13.5" customHeight="1">
      <c r="C65" s="37"/>
      <c r="D65" s="41"/>
      <c r="E65" s="47"/>
    </row>
    <row r="66" spans="4:5" ht="22.5" customHeight="1">
      <c r="D66" s="43"/>
      <c r="E66" s="46"/>
    </row>
    <row r="67" spans="4:5" ht="13.5" customHeight="1">
      <c r="D67" s="35"/>
      <c r="E67" s="36"/>
    </row>
    <row r="68" spans="4:5" ht="13.5" customHeight="1">
      <c r="D68" s="43"/>
      <c r="E68" s="40"/>
    </row>
    <row r="69" spans="4:5" ht="13.5" customHeight="1">
      <c r="D69" s="35"/>
      <c r="E69" s="36"/>
    </row>
    <row r="70" spans="4:5" ht="13.5" customHeight="1">
      <c r="D70" s="35"/>
      <c r="E70" s="36"/>
    </row>
    <row r="71" spans="1:5" ht="13.5" customHeight="1">
      <c r="A71" s="37"/>
      <c r="D71" s="49"/>
      <c r="E71" s="47"/>
    </row>
    <row r="72" spans="2:5" ht="13.5" customHeight="1">
      <c r="B72" s="37"/>
      <c r="C72" s="37"/>
      <c r="D72" s="50"/>
      <c r="E72" s="47"/>
    </row>
    <row r="73" spans="2:5" ht="13.5" customHeight="1">
      <c r="B73" s="37"/>
      <c r="C73" s="37"/>
      <c r="D73" s="50"/>
      <c r="E73" s="38"/>
    </row>
    <row r="74" spans="2:5" ht="13.5" customHeight="1">
      <c r="B74" s="37"/>
      <c r="C74" s="37"/>
      <c r="D74" s="43"/>
      <c r="E74" s="44"/>
    </row>
    <row r="75" spans="4:5" ht="12.75">
      <c r="D75" s="35"/>
      <c r="E75" s="36"/>
    </row>
    <row r="76" spans="2:5" ht="12.75">
      <c r="B76" s="37"/>
      <c r="D76" s="35"/>
      <c r="E76" s="47"/>
    </row>
    <row r="77" spans="3:5" ht="12.75">
      <c r="C77" s="37"/>
      <c r="D77" s="35"/>
      <c r="E77" s="38"/>
    </row>
    <row r="78" spans="3:5" ht="12.75">
      <c r="C78" s="37"/>
      <c r="D78" s="43"/>
      <c r="E78" s="40"/>
    </row>
    <row r="79" spans="4:5" ht="12.75">
      <c r="D79" s="35"/>
      <c r="E79" s="36"/>
    </row>
    <row r="80" spans="4:5" ht="12.75">
      <c r="D80" s="35"/>
      <c r="E80" s="36"/>
    </row>
    <row r="81" spans="4:5" ht="12.75">
      <c r="D81" s="51"/>
      <c r="E81" s="52"/>
    </row>
    <row r="82" spans="4:5" ht="12.75">
      <c r="D82" s="35"/>
      <c r="E82" s="36"/>
    </row>
    <row r="83" spans="4:5" ht="12.75">
      <c r="D83" s="35"/>
      <c r="E83" s="36"/>
    </row>
    <row r="84" spans="4:5" ht="12.75">
      <c r="D84" s="35"/>
      <c r="E84" s="36"/>
    </row>
    <row r="85" spans="4:5" ht="12.75">
      <c r="D85" s="43"/>
      <c r="E85" s="40"/>
    </row>
    <row r="86" spans="4:5" ht="12.75">
      <c r="D86" s="35"/>
      <c r="E86" s="36"/>
    </row>
    <row r="87" spans="4:5" ht="12.75">
      <c r="D87" s="43"/>
      <c r="E87" s="40"/>
    </row>
    <row r="88" spans="4:5" ht="12.75">
      <c r="D88" s="35"/>
      <c r="E88" s="36"/>
    </row>
    <row r="89" spans="4:5" ht="12.75">
      <c r="D89" s="35"/>
      <c r="E89" s="36"/>
    </row>
    <row r="90" spans="4:5" ht="12.75">
      <c r="D90" s="35"/>
      <c r="E90" s="36"/>
    </row>
    <row r="91" spans="4:5" ht="12.75">
      <c r="D91" s="35"/>
      <c r="E91" s="36"/>
    </row>
    <row r="92" spans="1:5" ht="28.5" customHeight="1">
      <c r="A92" s="53"/>
      <c r="B92" s="53"/>
      <c r="C92" s="53"/>
      <c r="D92" s="54"/>
      <c r="E92" s="55"/>
    </row>
    <row r="93" spans="3:5" ht="12.75">
      <c r="C93" s="37"/>
      <c r="D93" s="35"/>
      <c r="E93" s="38"/>
    </row>
    <row r="94" spans="4:5" ht="12.75">
      <c r="D94" s="56"/>
      <c r="E94" s="57"/>
    </row>
    <row r="95" spans="4:5" ht="12.75">
      <c r="D95" s="35"/>
      <c r="E95" s="36"/>
    </row>
    <row r="96" spans="4:5" ht="12.75">
      <c r="D96" s="51"/>
      <c r="E96" s="52"/>
    </row>
    <row r="97" spans="4:5" ht="12.75">
      <c r="D97" s="51"/>
      <c r="E97" s="52"/>
    </row>
    <row r="98" spans="4:5" ht="12.75">
      <c r="D98" s="35"/>
      <c r="E98" s="36"/>
    </row>
    <row r="99" spans="4:5" ht="12.75">
      <c r="D99" s="43"/>
      <c r="E99" s="40"/>
    </row>
    <row r="100" spans="4:5" ht="12.75">
      <c r="D100" s="35"/>
      <c r="E100" s="36"/>
    </row>
    <row r="101" spans="4:5" ht="12.75">
      <c r="D101" s="35"/>
      <c r="E101" s="36"/>
    </row>
    <row r="102" spans="4:5" ht="12.75">
      <c r="D102" s="43"/>
      <c r="E102" s="40"/>
    </row>
    <row r="103" spans="4:5" ht="12.75">
      <c r="D103" s="35"/>
      <c r="E103" s="36"/>
    </row>
    <row r="104" spans="4:5" ht="12.75">
      <c r="D104" s="51"/>
      <c r="E104" s="52"/>
    </row>
    <row r="105" spans="4:5" ht="12.75">
      <c r="D105" s="43"/>
      <c r="E105" s="57"/>
    </row>
    <row r="106" spans="4:5" ht="12.75">
      <c r="D106" s="41"/>
      <c r="E106" s="52"/>
    </row>
    <row r="107" spans="4:5" ht="12.75">
      <c r="D107" s="43"/>
      <c r="E107" s="40"/>
    </row>
    <row r="108" spans="4:5" ht="12.75">
      <c r="D108" s="35"/>
      <c r="E108" s="36"/>
    </row>
    <row r="109" spans="3:5" ht="12.75">
      <c r="C109" s="37"/>
      <c r="D109" s="35"/>
      <c r="E109" s="38"/>
    </row>
    <row r="110" spans="4:5" ht="12.75">
      <c r="D110" s="41"/>
      <c r="E110" s="40"/>
    </row>
    <row r="111" spans="4:5" ht="12.75">
      <c r="D111" s="41"/>
      <c r="E111" s="52"/>
    </row>
    <row r="112" spans="3:5" ht="12.75">
      <c r="C112" s="37"/>
      <c r="D112" s="41"/>
      <c r="E112" s="58"/>
    </row>
    <row r="113" spans="3:5" ht="12.75">
      <c r="C113" s="37"/>
      <c r="D113" s="43"/>
      <c r="E113" s="44"/>
    </row>
    <row r="114" spans="4:5" ht="12.75">
      <c r="D114" s="35"/>
      <c r="E114" s="36"/>
    </row>
    <row r="115" spans="4:5" ht="12.75">
      <c r="D115" s="56"/>
      <c r="E115" s="59"/>
    </row>
    <row r="116" spans="4:5" ht="11.25" customHeight="1">
      <c r="D116" s="51"/>
      <c r="E116" s="52"/>
    </row>
    <row r="117" spans="2:5" ht="24" customHeight="1">
      <c r="B117" s="37"/>
      <c r="D117" s="51"/>
      <c r="E117" s="60"/>
    </row>
    <row r="118" spans="3:5" ht="15" customHeight="1">
      <c r="C118" s="37"/>
      <c r="D118" s="51"/>
      <c r="E118" s="60"/>
    </row>
    <row r="119" spans="4:5" ht="11.25" customHeight="1">
      <c r="D119" s="56"/>
      <c r="E119" s="57"/>
    </row>
    <row r="120" spans="4:5" ht="12.75">
      <c r="D120" s="51"/>
      <c r="E120" s="52"/>
    </row>
    <row r="121" spans="2:5" ht="13.5" customHeight="1">
      <c r="B121" s="37"/>
      <c r="D121" s="51"/>
      <c r="E121" s="61"/>
    </row>
    <row r="122" spans="3:5" ht="12.75" customHeight="1">
      <c r="C122" s="37"/>
      <c r="D122" s="51"/>
      <c r="E122" s="38"/>
    </row>
    <row r="123" spans="3:5" ht="12.75" customHeight="1">
      <c r="C123" s="37"/>
      <c r="D123" s="43"/>
      <c r="E123" s="44"/>
    </row>
    <row r="124" spans="4:5" ht="12.75">
      <c r="D124" s="35"/>
      <c r="E124" s="36"/>
    </row>
    <row r="125" spans="3:5" ht="12.75">
      <c r="C125" s="37"/>
      <c r="D125" s="35"/>
      <c r="E125" s="58"/>
    </row>
    <row r="126" spans="4:5" ht="12.75">
      <c r="D126" s="56"/>
      <c r="E126" s="57"/>
    </row>
    <row r="127" spans="4:5" ht="12.75">
      <c r="D127" s="51"/>
      <c r="E127" s="52"/>
    </row>
    <row r="128" spans="4:5" ht="12.75">
      <c r="D128" s="35"/>
      <c r="E128" s="36"/>
    </row>
    <row r="129" spans="1:5" ht="19.5" customHeight="1">
      <c r="A129" s="62"/>
      <c r="B129" s="14"/>
      <c r="C129" s="14"/>
      <c r="D129" s="14"/>
      <c r="E129" s="47"/>
    </row>
    <row r="130" spans="1:5" ht="15" customHeight="1">
      <c r="A130" s="37"/>
      <c r="D130" s="49"/>
      <c r="E130" s="47"/>
    </row>
    <row r="131" spans="1:5" ht="12.75">
      <c r="A131" s="37"/>
      <c r="B131" s="37"/>
      <c r="D131" s="49"/>
      <c r="E131" s="38"/>
    </row>
    <row r="132" spans="3:5" ht="12.75">
      <c r="C132" s="37"/>
      <c r="D132" s="35"/>
      <c r="E132" s="47"/>
    </row>
    <row r="133" spans="4:5" ht="12.75">
      <c r="D133" s="39"/>
      <c r="E133" s="40"/>
    </row>
    <row r="134" spans="2:5" ht="12.75">
      <c r="B134" s="37"/>
      <c r="D134" s="35"/>
      <c r="E134" s="38"/>
    </row>
    <row r="135" spans="3:5" ht="12.75">
      <c r="C135" s="37"/>
      <c r="D135" s="35"/>
      <c r="E135" s="38"/>
    </row>
    <row r="136" spans="4:5" ht="12.75">
      <c r="D136" s="43"/>
      <c r="E136" s="44"/>
    </row>
    <row r="137" spans="3:5" ht="22.5" customHeight="1">
      <c r="C137" s="37"/>
      <c r="D137" s="35"/>
      <c r="E137" s="45"/>
    </row>
    <row r="138" spans="4:5" ht="12.75">
      <c r="D138" s="35"/>
      <c r="E138" s="44"/>
    </row>
    <row r="139" spans="2:5" ht="12.75">
      <c r="B139" s="37"/>
      <c r="D139" s="41"/>
      <c r="E139" s="47"/>
    </row>
    <row r="140" spans="3:5" ht="12.75">
      <c r="C140" s="37"/>
      <c r="D140" s="41"/>
      <c r="E140" s="48"/>
    </row>
    <row r="141" spans="4:5" ht="12.75">
      <c r="D141" s="43"/>
      <c r="E141" s="40"/>
    </row>
    <row r="142" spans="1:5" ht="13.5" customHeight="1">
      <c r="A142" s="37"/>
      <c r="D142" s="49"/>
      <c r="E142" s="47"/>
    </row>
    <row r="143" spans="2:5" ht="13.5" customHeight="1">
      <c r="B143" s="37"/>
      <c r="D143" s="35"/>
      <c r="E143" s="47"/>
    </row>
    <row r="144" spans="3:5" ht="13.5" customHeight="1">
      <c r="C144" s="37"/>
      <c r="D144" s="35"/>
      <c r="E144" s="38"/>
    </row>
    <row r="145" spans="3:5" ht="12.75">
      <c r="C145" s="37"/>
      <c r="D145" s="43"/>
      <c r="E145" s="40"/>
    </row>
    <row r="146" spans="3:5" ht="12.75">
      <c r="C146" s="37"/>
      <c r="D146" s="35"/>
      <c r="E146" s="38"/>
    </row>
    <row r="147" spans="4:5" ht="12.75">
      <c r="D147" s="56"/>
      <c r="E147" s="57"/>
    </row>
    <row r="148" spans="3:5" ht="12.75">
      <c r="C148" s="37"/>
      <c r="D148" s="41"/>
      <c r="E148" s="58"/>
    </row>
    <row r="149" spans="3:5" ht="12.75">
      <c r="C149" s="37"/>
      <c r="D149" s="43"/>
      <c r="E149" s="44"/>
    </row>
    <row r="150" spans="4:5" ht="12.75">
      <c r="D150" s="56"/>
      <c r="E150" s="63"/>
    </row>
    <row r="151" spans="2:5" ht="12.75">
      <c r="B151" s="37"/>
      <c r="D151" s="51"/>
      <c r="E151" s="61"/>
    </row>
    <row r="152" spans="3:5" ht="12.75">
      <c r="C152" s="37"/>
      <c r="D152" s="51"/>
      <c r="E152" s="38"/>
    </row>
    <row r="153" spans="3:5" ht="12.75">
      <c r="C153" s="37"/>
      <c r="D153" s="43"/>
      <c r="E153" s="44"/>
    </row>
    <row r="154" spans="3:5" ht="12.75">
      <c r="C154" s="37"/>
      <c r="D154" s="43"/>
      <c r="E154" s="44"/>
    </row>
    <row r="155" spans="4:5" ht="12.75">
      <c r="D155" s="35"/>
      <c r="E155" s="36"/>
    </row>
    <row r="156" spans="1:5" s="64" customFormat="1" ht="18" customHeight="1">
      <c r="A156" s="143"/>
      <c r="B156" s="144"/>
      <c r="C156" s="144"/>
      <c r="D156" s="144"/>
      <c r="E156" s="144"/>
    </row>
    <row r="157" spans="1:5" ht="28.5" customHeight="1">
      <c r="A157" s="53"/>
      <c r="B157" s="53"/>
      <c r="C157" s="53"/>
      <c r="D157" s="54"/>
      <c r="E157" s="55"/>
    </row>
    <row r="159" spans="1:5" ht="15.75">
      <c r="A159" s="66"/>
      <c r="B159" s="37"/>
      <c r="C159" s="37"/>
      <c r="D159" s="67"/>
      <c r="E159" s="13"/>
    </row>
    <row r="160" spans="1:5" ht="12.75">
      <c r="A160" s="37"/>
      <c r="B160" s="37"/>
      <c r="C160" s="37"/>
      <c r="D160" s="67"/>
      <c r="E160" s="13"/>
    </row>
    <row r="161" spans="1:5" ht="17.25" customHeight="1">
      <c r="A161" s="37"/>
      <c r="B161" s="37"/>
      <c r="C161" s="37"/>
      <c r="D161" s="67"/>
      <c r="E161" s="13"/>
    </row>
    <row r="162" spans="1:5" ht="13.5" customHeight="1">
      <c r="A162" s="37"/>
      <c r="B162" s="37"/>
      <c r="C162" s="37"/>
      <c r="D162" s="67"/>
      <c r="E162" s="13"/>
    </row>
    <row r="163" spans="1:5" ht="12.75">
      <c r="A163" s="37"/>
      <c r="B163" s="37"/>
      <c r="C163" s="37"/>
      <c r="D163" s="67"/>
      <c r="E163" s="13"/>
    </row>
    <row r="164" spans="1:3" ht="12.75">
      <c r="A164" s="37"/>
      <c r="B164" s="37"/>
      <c r="C164" s="37"/>
    </row>
    <row r="165" spans="1:5" ht="12.75">
      <c r="A165" s="37"/>
      <c r="B165" s="37"/>
      <c r="C165" s="37"/>
      <c r="D165" s="67"/>
      <c r="E165" s="13"/>
    </row>
    <row r="166" spans="1:5" ht="12.75">
      <c r="A166" s="37"/>
      <c r="B166" s="37"/>
      <c r="C166" s="37"/>
      <c r="D166" s="67"/>
      <c r="E166" s="68"/>
    </row>
    <row r="167" spans="1:5" ht="12.75">
      <c r="A167" s="37"/>
      <c r="B167" s="37"/>
      <c r="C167" s="37"/>
      <c r="D167" s="67"/>
      <c r="E167" s="13"/>
    </row>
    <row r="168" spans="1:5" ht="22.5" customHeight="1">
      <c r="A168" s="37"/>
      <c r="B168" s="37"/>
      <c r="C168" s="37"/>
      <c r="D168" s="67"/>
      <c r="E168" s="45"/>
    </row>
    <row r="169" spans="4:5" ht="22.5" customHeight="1">
      <c r="D169" s="43"/>
      <c r="E169" s="46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9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1.421875" style="84" bestFit="1" customWidth="1"/>
    <col min="2" max="2" width="34.421875" style="87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8.7109375" style="2" bestFit="1" customWidth="1"/>
    <col min="7" max="7" width="9.140625" style="2" bestFit="1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53</v>
      </c>
      <c r="D2" s="88" t="s">
        <v>11</v>
      </c>
      <c r="E2" s="88" t="s">
        <v>12</v>
      </c>
      <c r="F2" s="88" t="s">
        <v>13</v>
      </c>
      <c r="G2" s="88" t="s">
        <v>14</v>
      </c>
      <c r="H2" s="88" t="s">
        <v>22</v>
      </c>
      <c r="I2" s="88" t="s">
        <v>16</v>
      </c>
      <c r="J2" s="88" t="s">
        <v>17</v>
      </c>
      <c r="K2" s="12" t="s">
        <v>48</v>
      </c>
      <c r="L2" s="12" t="s">
        <v>54</v>
      </c>
    </row>
    <row r="3" spans="1:12" ht="12.75">
      <c r="A3" s="83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3" customFormat="1" ht="25.5">
      <c r="A4" s="83"/>
      <c r="B4" s="85" t="s">
        <v>60</v>
      </c>
      <c r="C4" s="61">
        <f>C6+C21+C85+C92</f>
        <v>11251459</v>
      </c>
      <c r="D4" s="61">
        <f>D6+D85</f>
        <v>1887462</v>
      </c>
      <c r="E4" s="61">
        <f>E21</f>
        <v>14500</v>
      </c>
      <c r="F4" s="61">
        <f>F21+F85</f>
        <v>736000</v>
      </c>
      <c r="G4" s="61">
        <f>G21+G85+G92</f>
        <v>8397527</v>
      </c>
      <c r="H4" s="61">
        <f>H21</f>
        <v>41970</v>
      </c>
      <c r="I4" s="61">
        <f>I21</f>
        <v>2000</v>
      </c>
      <c r="K4" s="61" t="e">
        <f>K6+K21+K85+K92</f>
        <v>#REF!</v>
      </c>
      <c r="L4" s="61">
        <f>L6+L21+L85+L92</f>
        <v>11238755</v>
      </c>
    </row>
    <row r="5" spans="1:12" ht="12.75">
      <c r="A5" s="83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3" customFormat="1" ht="38.25">
      <c r="A6" s="83" t="s">
        <v>61</v>
      </c>
      <c r="B6" s="86" t="s">
        <v>62</v>
      </c>
      <c r="C6" s="61">
        <f>C7</f>
        <v>1812462</v>
      </c>
      <c r="D6" s="61">
        <f>D7</f>
        <v>1812462</v>
      </c>
      <c r="K6" s="61">
        <f>K7</f>
        <v>1900000</v>
      </c>
      <c r="L6" s="61">
        <f>L7</f>
        <v>1900000</v>
      </c>
    </row>
    <row r="7" spans="1:12" s="13" customFormat="1" ht="12.75" customHeight="1">
      <c r="A7" s="94" t="s">
        <v>63</v>
      </c>
      <c r="B7" s="86" t="s">
        <v>64</v>
      </c>
      <c r="C7" s="61">
        <f>C8+C16</f>
        <v>1812462</v>
      </c>
      <c r="D7" s="61">
        <f>D8+D16</f>
        <v>1812462</v>
      </c>
      <c r="K7" s="61">
        <f>K8+K16</f>
        <v>1900000</v>
      </c>
      <c r="L7" s="61">
        <f>L8+L16</f>
        <v>1900000</v>
      </c>
    </row>
    <row r="8" spans="1:12" s="13" customFormat="1" ht="12.75">
      <c r="A8" s="83">
        <v>3</v>
      </c>
      <c r="B8" s="86" t="s">
        <v>23</v>
      </c>
      <c r="C8" s="61">
        <f>C9+C14</f>
        <v>1548848</v>
      </c>
      <c r="D8" s="61">
        <f>D9+D14</f>
        <v>1548848</v>
      </c>
      <c r="K8" s="61">
        <f>K9+K14</f>
        <v>1600000</v>
      </c>
      <c r="L8" s="61">
        <f>L9+L14</f>
        <v>1600000</v>
      </c>
    </row>
    <row r="9" spans="1:12" s="13" customFormat="1" ht="12.75">
      <c r="A9" s="83">
        <v>32</v>
      </c>
      <c r="B9" s="86" t="s">
        <v>28</v>
      </c>
      <c r="C9" s="61">
        <f>C10+C11+C12+C13</f>
        <v>1547500</v>
      </c>
      <c r="D9" s="61">
        <f>D10+D11+D12+D13</f>
        <v>1547500</v>
      </c>
      <c r="K9" s="61">
        <f>K10+K11+K12+K13</f>
        <v>1599000</v>
      </c>
      <c r="L9" s="61">
        <f>L10+L11+L12+L13</f>
        <v>1599000</v>
      </c>
    </row>
    <row r="10" spans="1:12" ht="12.75">
      <c r="A10" s="82">
        <v>321</v>
      </c>
      <c r="B10" s="16" t="s">
        <v>29</v>
      </c>
      <c r="C10" s="59">
        <v>75000</v>
      </c>
      <c r="D10" s="59">
        <v>75000</v>
      </c>
      <c r="E10" s="10"/>
      <c r="F10" s="10"/>
      <c r="G10" s="10"/>
      <c r="H10" s="10"/>
      <c r="I10" s="10"/>
      <c r="J10" s="10"/>
      <c r="K10" s="59">
        <v>75000</v>
      </c>
      <c r="L10" s="59">
        <v>75000</v>
      </c>
    </row>
    <row r="11" spans="1:12" ht="12.75">
      <c r="A11" s="82">
        <v>322</v>
      </c>
      <c r="B11" s="16" t="s">
        <v>30</v>
      </c>
      <c r="C11" s="59">
        <v>287000</v>
      </c>
      <c r="D11" s="59">
        <v>287000</v>
      </c>
      <c r="E11" s="10"/>
      <c r="F11" s="10"/>
      <c r="G11" s="10"/>
      <c r="H11" s="10"/>
      <c r="I11" s="10"/>
      <c r="J11" s="10"/>
      <c r="K11" s="59">
        <v>304440</v>
      </c>
      <c r="L11" s="59">
        <v>304440</v>
      </c>
    </row>
    <row r="12" spans="1:12" ht="12.75">
      <c r="A12" s="82">
        <v>323</v>
      </c>
      <c r="B12" s="16" t="s">
        <v>31</v>
      </c>
      <c r="C12" s="59">
        <v>1150000</v>
      </c>
      <c r="D12" s="59">
        <v>1150000</v>
      </c>
      <c r="E12" s="10"/>
      <c r="F12" s="10"/>
      <c r="G12" s="10"/>
      <c r="H12" s="10"/>
      <c r="I12" s="10"/>
      <c r="J12" s="10"/>
      <c r="K12" s="59">
        <v>1180000</v>
      </c>
      <c r="L12" s="59">
        <v>1180000</v>
      </c>
    </row>
    <row r="13" spans="1:12" ht="12.75">
      <c r="A13" s="82">
        <v>329</v>
      </c>
      <c r="B13" s="16" t="s">
        <v>32</v>
      </c>
      <c r="C13" s="59">
        <v>35500</v>
      </c>
      <c r="D13" s="59">
        <v>35500</v>
      </c>
      <c r="E13" s="10"/>
      <c r="F13" s="10"/>
      <c r="G13" s="10"/>
      <c r="H13" s="10"/>
      <c r="I13" s="10"/>
      <c r="J13" s="10"/>
      <c r="K13" s="59">
        <v>39560</v>
      </c>
      <c r="L13" s="59">
        <v>39560</v>
      </c>
    </row>
    <row r="14" spans="1:12" s="13" customFormat="1" ht="12.75">
      <c r="A14" s="83">
        <v>34</v>
      </c>
      <c r="B14" s="86" t="s">
        <v>33</v>
      </c>
      <c r="C14" s="13">
        <f>C15</f>
        <v>1348</v>
      </c>
      <c r="D14" s="13">
        <f>D15</f>
        <v>1348</v>
      </c>
      <c r="K14" s="61">
        <v>1000</v>
      </c>
      <c r="L14" s="61">
        <v>1000</v>
      </c>
    </row>
    <row r="15" spans="1:12" ht="12.75">
      <c r="A15" s="82">
        <v>343</v>
      </c>
      <c r="B15" s="16" t="s">
        <v>34</v>
      </c>
      <c r="C15" s="10">
        <v>1348</v>
      </c>
      <c r="D15" s="10">
        <v>1348</v>
      </c>
      <c r="E15" s="10"/>
      <c r="F15" s="10"/>
      <c r="G15" s="10"/>
      <c r="H15" s="10"/>
      <c r="I15" s="10"/>
      <c r="J15" s="10"/>
      <c r="K15" s="59">
        <v>1000</v>
      </c>
      <c r="L15" s="59">
        <v>1000</v>
      </c>
    </row>
    <row r="16" spans="1:12" s="13" customFormat="1" ht="25.5">
      <c r="A16" s="83">
        <v>4</v>
      </c>
      <c r="B16" s="86" t="s">
        <v>36</v>
      </c>
      <c r="C16" s="61">
        <f>C17</f>
        <v>263614</v>
      </c>
      <c r="D16" s="61">
        <f>D17</f>
        <v>263614</v>
      </c>
      <c r="K16" s="61">
        <v>300000</v>
      </c>
      <c r="L16" s="61">
        <v>300000</v>
      </c>
    </row>
    <row r="17" spans="1:12" s="13" customFormat="1" ht="25.5">
      <c r="A17" s="83">
        <v>42</v>
      </c>
      <c r="B17" s="86" t="s">
        <v>37</v>
      </c>
      <c r="C17" s="61">
        <f>C18+C19</f>
        <v>263614</v>
      </c>
      <c r="D17" s="61">
        <f>D18+D19</f>
        <v>263614</v>
      </c>
      <c r="K17" s="61">
        <v>300000</v>
      </c>
      <c r="L17" s="61">
        <v>300000</v>
      </c>
    </row>
    <row r="18" spans="1:12" ht="12.75">
      <c r="A18" s="82">
        <v>422</v>
      </c>
      <c r="B18" s="16" t="s">
        <v>35</v>
      </c>
      <c r="C18" s="59">
        <v>253614</v>
      </c>
      <c r="D18" s="59">
        <v>253614</v>
      </c>
      <c r="E18" s="10"/>
      <c r="F18" s="10"/>
      <c r="G18" s="10"/>
      <c r="H18" s="10"/>
      <c r="I18" s="10"/>
      <c r="J18" s="10"/>
      <c r="K18" s="59">
        <v>280000</v>
      </c>
      <c r="L18" s="59">
        <v>280000</v>
      </c>
    </row>
    <row r="19" spans="1:12" ht="25.5">
      <c r="A19" s="82">
        <v>424</v>
      </c>
      <c r="B19" s="16" t="s">
        <v>38</v>
      </c>
      <c r="C19" s="59">
        <v>10000</v>
      </c>
      <c r="D19" s="59">
        <v>10000</v>
      </c>
      <c r="E19" s="10"/>
      <c r="F19" s="10"/>
      <c r="G19" s="10"/>
      <c r="H19" s="10"/>
      <c r="I19" s="10"/>
      <c r="J19" s="10"/>
      <c r="K19" s="59">
        <v>20000</v>
      </c>
      <c r="L19" s="59">
        <v>20000</v>
      </c>
    </row>
    <row r="20" spans="1:12" ht="12.75">
      <c r="A20" s="83"/>
      <c r="B20" s="16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25.5">
      <c r="A21" s="83" t="s">
        <v>65</v>
      </c>
      <c r="B21" s="86" t="s">
        <v>66</v>
      </c>
      <c r="C21" s="61">
        <f>C22+C27+C36+C46+C57+C63+C78</f>
        <v>955457</v>
      </c>
      <c r="D21" s="61">
        <f>D22+D27+D57+D85</f>
        <v>247000</v>
      </c>
      <c r="E21" s="61">
        <f>E63</f>
        <v>14500</v>
      </c>
      <c r="F21" s="61">
        <f>F63</f>
        <v>59000</v>
      </c>
      <c r="G21" s="61">
        <f>G27+G36+G46+G63+G78</f>
        <v>665987</v>
      </c>
      <c r="H21" s="61">
        <f>H63</f>
        <v>41970</v>
      </c>
      <c r="I21" s="61">
        <f>I63</f>
        <v>2000</v>
      </c>
      <c r="J21" s="10"/>
      <c r="K21" s="61" t="e">
        <f>K22+K27+K36+K57+K63+#REF!+K77</f>
        <v>#REF!</v>
      </c>
      <c r="L21" s="61">
        <v>784715</v>
      </c>
    </row>
    <row r="22" spans="1:12" s="13" customFormat="1" ht="12.75" customHeight="1">
      <c r="A22" s="94" t="s">
        <v>67</v>
      </c>
      <c r="B22" s="86" t="s">
        <v>68</v>
      </c>
      <c r="C22" s="61">
        <f>C23</f>
        <v>35000</v>
      </c>
      <c r="D22" s="61">
        <f>D23</f>
        <v>35000</v>
      </c>
      <c r="K22" s="61">
        <f>K23</f>
        <v>35000</v>
      </c>
      <c r="L22" s="61">
        <f>L23</f>
        <v>35000</v>
      </c>
    </row>
    <row r="23" spans="1:12" s="13" customFormat="1" ht="12.75">
      <c r="A23" s="83">
        <v>3</v>
      </c>
      <c r="B23" s="86" t="s">
        <v>23</v>
      </c>
      <c r="C23" s="61">
        <v>35000</v>
      </c>
      <c r="D23" s="61">
        <v>35000</v>
      </c>
      <c r="K23" s="61">
        <v>35000</v>
      </c>
      <c r="L23" s="61">
        <v>35000</v>
      </c>
    </row>
    <row r="24" spans="1:12" s="13" customFormat="1" ht="12.75">
      <c r="A24" s="83">
        <v>32</v>
      </c>
      <c r="B24" s="86" t="s">
        <v>28</v>
      </c>
      <c r="C24" s="61">
        <v>35000</v>
      </c>
      <c r="D24" s="61">
        <v>35000</v>
      </c>
      <c r="K24" s="61">
        <v>35000</v>
      </c>
      <c r="L24" s="61">
        <v>35000</v>
      </c>
    </row>
    <row r="25" spans="1:12" ht="12.75">
      <c r="A25" s="82">
        <v>329</v>
      </c>
      <c r="B25" s="16" t="s">
        <v>32</v>
      </c>
      <c r="C25" s="59">
        <v>35000</v>
      </c>
      <c r="D25" s="59">
        <v>35000</v>
      </c>
      <c r="E25" s="10"/>
      <c r="F25" s="10"/>
      <c r="G25" s="10"/>
      <c r="H25" s="10"/>
      <c r="I25" s="10"/>
      <c r="J25" s="10"/>
      <c r="K25" s="59">
        <v>35000</v>
      </c>
      <c r="L25" s="59">
        <v>35000</v>
      </c>
    </row>
    <row r="26" spans="1:12" ht="12.75">
      <c r="A26" s="83"/>
      <c r="B26" s="16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s="13" customFormat="1" ht="26.25" customHeight="1">
      <c r="A27" s="94" t="s">
        <v>69</v>
      </c>
      <c r="B27" s="86" t="s">
        <v>70</v>
      </c>
      <c r="C27" s="61">
        <f>C28</f>
        <v>86808</v>
      </c>
      <c r="D27" s="61">
        <f>D28</f>
        <v>71808</v>
      </c>
      <c r="G27" s="61">
        <f>G28</f>
        <v>15000</v>
      </c>
      <c r="K27" s="61">
        <f>K28</f>
        <v>86808</v>
      </c>
      <c r="L27" s="61">
        <f>L28</f>
        <v>86808</v>
      </c>
    </row>
    <row r="28" spans="1:12" s="13" customFormat="1" ht="12.75">
      <c r="A28" s="83">
        <v>3</v>
      </c>
      <c r="B28" s="86" t="s">
        <v>23</v>
      </c>
      <c r="C28" s="61">
        <f>C29+C32</f>
        <v>86808</v>
      </c>
      <c r="D28" s="61">
        <f>D29+D32</f>
        <v>71808</v>
      </c>
      <c r="G28" s="61">
        <v>15000</v>
      </c>
      <c r="K28" s="61">
        <f>K29+K32</f>
        <v>86808</v>
      </c>
      <c r="L28" s="61">
        <f>L29+L32</f>
        <v>86808</v>
      </c>
    </row>
    <row r="29" spans="1:12" s="13" customFormat="1" ht="12.75">
      <c r="A29" s="83">
        <v>31</v>
      </c>
      <c r="B29" s="86" t="s">
        <v>24</v>
      </c>
      <c r="C29" s="61">
        <f>C30+C31</f>
        <v>58974</v>
      </c>
      <c r="D29" s="61">
        <f>D30+D31</f>
        <v>58974</v>
      </c>
      <c r="K29" s="61">
        <f>K30+K31</f>
        <v>58974</v>
      </c>
      <c r="L29" s="61">
        <f>L30+L31</f>
        <v>58974</v>
      </c>
    </row>
    <row r="30" spans="1:12" ht="12.75">
      <c r="A30" s="82">
        <v>311</v>
      </c>
      <c r="B30" s="16" t="s">
        <v>25</v>
      </c>
      <c r="C30" s="59">
        <v>49488</v>
      </c>
      <c r="D30" s="59">
        <v>49488</v>
      </c>
      <c r="E30" s="10"/>
      <c r="F30" s="10"/>
      <c r="G30" s="10"/>
      <c r="H30" s="10"/>
      <c r="I30" s="10"/>
      <c r="J30" s="10"/>
      <c r="K30" s="59">
        <v>49488</v>
      </c>
      <c r="L30" s="59">
        <v>49488</v>
      </c>
    </row>
    <row r="31" spans="1:12" ht="12.75">
      <c r="A31" s="82">
        <v>313</v>
      </c>
      <c r="B31" s="16" t="s">
        <v>27</v>
      </c>
      <c r="C31" s="59">
        <v>9486</v>
      </c>
      <c r="D31" s="59">
        <v>9486</v>
      </c>
      <c r="E31" s="10"/>
      <c r="F31" s="10"/>
      <c r="G31" s="10"/>
      <c r="H31" s="10"/>
      <c r="I31" s="10"/>
      <c r="J31" s="10"/>
      <c r="K31" s="59">
        <v>9486</v>
      </c>
      <c r="L31" s="59">
        <v>9486</v>
      </c>
    </row>
    <row r="32" spans="1:12" s="13" customFormat="1" ht="12.75">
      <c r="A32" s="83">
        <v>32</v>
      </c>
      <c r="B32" s="86" t="s">
        <v>28</v>
      </c>
      <c r="C32" s="61">
        <f>C33+C34</f>
        <v>27834</v>
      </c>
      <c r="D32" s="61">
        <f>D33+D34</f>
        <v>12834</v>
      </c>
      <c r="G32" s="61">
        <v>15000</v>
      </c>
      <c r="K32" s="61">
        <f>K33+K34</f>
        <v>27834</v>
      </c>
      <c r="L32" s="61">
        <f>L33+L34</f>
        <v>27834</v>
      </c>
    </row>
    <row r="33" spans="1:12" ht="12.75">
      <c r="A33" s="82">
        <v>322</v>
      </c>
      <c r="B33" s="16" t="s">
        <v>30</v>
      </c>
      <c r="C33" s="59">
        <v>5000</v>
      </c>
      <c r="D33" s="59">
        <v>5000</v>
      </c>
      <c r="E33" s="10"/>
      <c r="F33" s="10"/>
      <c r="G33" s="10"/>
      <c r="H33" s="10"/>
      <c r="I33" s="10"/>
      <c r="J33" s="10"/>
      <c r="K33" s="59">
        <v>5000</v>
      </c>
      <c r="L33" s="59">
        <v>5000</v>
      </c>
    </row>
    <row r="34" spans="1:12" ht="12.75">
      <c r="A34" s="82">
        <v>329</v>
      </c>
      <c r="B34" s="16" t="s">
        <v>32</v>
      </c>
      <c r="C34" s="59">
        <v>22834</v>
      </c>
      <c r="D34" s="59">
        <v>7834</v>
      </c>
      <c r="E34" s="10"/>
      <c r="F34" s="10"/>
      <c r="G34" s="59">
        <v>15000</v>
      </c>
      <c r="H34" s="10"/>
      <c r="I34" s="10"/>
      <c r="J34" s="10"/>
      <c r="K34" s="59">
        <v>22834</v>
      </c>
      <c r="L34" s="59">
        <v>22834</v>
      </c>
    </row>
    <row r="35" spans="1:12" ht="12.75">
      <c r="A35" s="83"/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s="13" customFormat="1" ht="25.5" customHeight="1">
      <c r="A36" s="94" t="s">
        <v>71</v>
      </c>
      <c r="B36" s="86" t="s">
        <v>72</v>
      </c>
      <c r="C36" s="61">
        <f>C37</f>
        <v>326995</v>
      </c>
      <c r="G36" s="61">
        <f>G37</f>
        <v>326995</v>
      </c>
      <c r="K36" s="61">
        <f>K37</f>
        <v>326995</v>
      </c>
      <c r="L36" s="61">
        <f>L37</f>
        <v>326995</v>
      </c>
    </row>
    <row r="37" spans="1:12" s="13" customFormat="1" ht="12.75">
      <c r="A37" s="83">
        <v>3</v>
      </c>
      <c r="B37" s="86" t="s">
        <v>23</v>
      </c>
      <c r="C37" s="61">
        <f>C38+C41</f>
        <v>326995</v>
      </c>
      <c r="G37" s="61">
        <f>G38+G41</f>
        <v>326995</v>
      </c>
      <c r="K37" s="61">
        <f>K38+K41</f>
        <v>326995</v>
      </c>
      <c r="L37" s="61">
        <f>L38+L41</f>
        <v>326995</v>
      </c>
    </row>
    <row r="38" spans="1:12" s="13" customFormat="1" ht="12.75">
      <c r="A38" s="83">
        <v>31</v>
      </c>
      <c r="B38" s="86" t="s">
        <v>24</v>
      </c>
      <c r="C38" s="61">
        <f>C39+C40</f>
        <v>290675</v>
      </c>
      <c r="G38" s="61">
        <f>G39+G40</f>
        <v>290675</v>
      </c>
      <c r="K38" s="61">
        <f>K39+K40</f>
        <v>290675</v>
      </c>
      <c r="L38" s="61">
        <f>L39+L40</f>
        <v>290675</v>
      </c>
    </row>
    <row r="39" spans="1:12" ht="12.75">
      <c r="A39" s="82">
        <v>311</v>
      </c>
      <c r="B39" s="16" t="s">
        <v>25</v>
      </c>
      <c r="C39" s="59">
        <v>247875</v>
      </c>
      <c r="D39" s="10"/>
      <c r="E39" s="10"/>
      <c r="F39" s="10"/>
      <c r="G39" s="59">
        <v>247875</v>
      </c>
      <c r="H39" s="10"/>
      <c r="I39" s="10"/>
      <c r="J39" s="10"/>
      <c r="K39" s="59">
        <v>247875</v>
      </c>
      <c r="L39" s="59">
        <v>247875</v>
      </c>
    </row>
    <row r="40" spans="1:12" ht="12.75">
      <c r="A40" s="82">
        <v>313</v>
      </c>
      <c r="B40" s="16" t="s">
        <v>27</v>
      </c>
      <c r="C40" s="59">
        <v>42800</v>
      </c>
      <c r="D40" s="10"/>
      <c r="E40" s="10"/>
      <c r="F40" s="10"/>
      <c r="G40" s="59">
        <v>42800</v>
      </c>
      <c r="H40" s="10"/>
      <c r="I40" s="10"/>
      <c r="J40" s="10"/>
      <c r="K40" s="59">
        <v>42800</v>
      </c>
      <c r="L40" s="59">
        <v>42800</v>
      </c>
    </row>
    <row r="41" spans="1:12" s="13" customFormat="1" ht="12.75">
      <c r="A41" s="83">
        <v>32</v>
      </c>
      <c r="B41" s="86" t="s">
        <v>28</v>
      </c>
      <c r="C41" s="61">
        <f>C42+C43+C44</f>
        <v>36320</v>
      </c>
      <c r="G41" s="61">
        <f>G42+G43+G44</f>
        <v>36320</v>
      </c>
      <c r="K41" s="61">
        <f>K42+K43+K44</f>
        <v>36320</v>
      </c>
      <c r="L41" s="61">
        <f>L42+L43+L44</f>
        <v>36320</v>
      </c>
    </row>
    <row r="42" spans="1:12" ht="12.75">
      <c r="A42" s="82">
        <v>321</v>
      </c>
      <c r="B42" s="16" t="s">
        <v>29</v>
      </c>
      <c r="C42" s="59">
        <v>21100</v>
      </c>
      <c r="D42" s="10"/>
      <c r="E42" s="10"/>
      <c r="F42" s="10"/>
      <c r="G42" s="59">
        <v>21100</v>
      </c>
      <c r="H42" s="10"/>
      <c r="I42" s="10"/>
      <c r="J42" s="10"/>
      <c r="K42" s="59">
        <v>21100</v>
      </c>
      <c r="L42" s="59">
        <v>21100</v>
      </c>
    </row>
    <row r="43" spans="1:12" ht="12.75">
      <c r="A43" s="82">
        <v>323</v>
      </c>
      <c r="B43" s="16" t="s">
        <v>31</v>
      </c>
      <c r="C43" s="59">
        <v>5355</v>
      </c>
      <c r="D43" s="10"/>
      <c r="E43" s="10"/>
      <c r="F43" s="10"/>
      <c r="G43" s="59">
        <v>5355</v>
      </c>
      <c r="H43" s="10"/>
      <c r="I43" s="10"/>
      <c r="J43" s="10"/>
      <c r="K43" s="59">
        <v>5355</v>
      </c>
      <c r="L43" s="59">
        <v>5355</v>
      </c>
    </row>
    <row r="44" spans="1:12" ht="12.75">
      <c r="A44" s="82">
        <v>329</v>
      </c>
      <c r="B44" s="16" t="s">
        <v>32</v>
      </c>
      <c r="C44" s="59">
        <v>9865</v>
      </c>
      <c r="D44" s="10"/>
      <c r="E44" s="10"/>
      <c r="F44" s="10"/>
      <c r="G44" s="59">
        <v>9865</v>
      </c>
      <c r="H44" s="10"/>
      <c r="I44" s="10"/>
      <c r="J44" s="10"/>
      <c r="K44" s="59">
        <v>9865</v>
      </c>
      <c r="L44" s="59">
        <v>9865</v>
      </c>
    </row>
    <row r="45" spans="1:12" ht="12.75">
      <c r="A45" s="83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s="13" customFormat="1" ht="12.75" customHeight="1">
      <c r="A46" s="94" t="s">
        <v>73</v>
      </c>
      <c r="B46" s="86" t="s">
        <v>74</v>
      </c>
      <c r="C46" s="61">
        <f>C47</f>
        <v>201490</v>
      </c>
      <c r="G46" s="61">
        <f>G47</f>
        <v>201490</v>
      </c>
      <c r="K46" s="13">
        <v>0</v>
      </c>
      <c r="L46" s="13">
        <v>0</v>
      </c>
    </row>
    <row r="47" spans="1:12" s="13" customFormat="1" ht="12.75">
      <c r="A47" s="83">
        <v>3</v>
      </c>
      <c r="B47" s="86" t="s">
        <v>23</v>
      </c>
      <c r="C47" s="61">
        <f>C48+C51</f>
        <v>201490</v>
      </c>
      <c r="G47" s="61">
        <f>G48+G51</f>
        <v>201490</v>
      </c>
      <c r="K47" s="13">
        <v>0</v>
      </c>
      <c r="L47" s="13">
        <v>0</v>
      </c>
    </row>
    <row r="48" spans="1:12" s="13" customFormat="1" ht="12.75">
      <c r="A48" s="83">
        <v>31</v>
      </c>
      <c r="B48" s="86" t="s">
        <v>24</v>
      </c>
      <c r="C48" s="61">
        <f>C49+C50</f>
        <v>71315</v>
      </c>
      <c r="G48" s="61">
        <f>G49+G50</f>
        <v>71315</v>
      </c>
      <c r="K48" s="13">
        <v>0</v>
      </c>
      <c r="L48" s="13">
        <v>0</v>
      </c>
    </row>
    <row r="49" spans="1:12" ht="12.75">
      <c r="A49" s="82">
        <v>311</v>
      </c>
      <c r="B49" s="16" t="s">
        <v>25</v>
      </c>
      <c r="C49" s="59">
        <v>60849</v>
      </c>
      <c r="D49" s="10"/>
      <c r="E49" s="10"/>
      <c r="F49" s="10"/>
      <c r="G49" s="59">
        <v>60849</v>
      </c>
      <c r="H49" s="10"/>
      <c r="I49" s="10"/>
      <c r="J49" s="10"/>
      <c r="K49" s="10">
        <v>0</v>
      </c>
      <c r="L49" s="10">
        <v>0</v>
      </c>
    </row>
    <row r="50" spans="1:12" ht="12.75">
      <c r="A50" s="82">
        <v>313</v>
      </c>
      <c r="B50" s="16" t="s">
        <v>27</v>
      </c>
      <c r="C50" s="59">
        <v>10466</v>
      </c>
      <c r="D50" s="10"/>
      <c r="E50" s="10"/>
      <c r="F50" s="10"/>
      <c r="G50" s="59">
        <v>10466</v>
      </c>
      <c r="H50" s="10"/>
      <c r="I50" s="10"/>
      <c r="J50" s="10"/>
      <c r="K50" s="10">
        <v>0</v>
      </c>
      <c r="L50" s="10">
        <v>0</v>
      </c>
    </row>
    <row r="51" spans="1:12" s="13" customFormat="1" ht="12.75">
      <c r="A51" s="83">
        <v>32</v>
      </c>
      <c r="B51" s="86" t="s">
        <v>28</v>
      </c>
      <c r="C51" s="61">
        <f>C52+C53+C54+C55</f>
        <v>130175</v>
      </c>
      <c r="G51" s="61">
        <f>G52+G53+G54+G55</f>
        <v>130175</v>
      </c>
      <c r="K51" s="13">
        <v>0</v>
      </c>
      <c r="L51" s="13">
        <v>0</v>
      </c>
    </row>
    <row r="52" spans="1:12" ht="12.75">
      <c r="A52" s="82">
        <v>321</v>
      </c>
      <c r="B52" s="16" t="s">
        <v>29</v>
      </c>
      <c r="C52" s="59">
        <v>24945</v>
      </c>
      <c r="D52" s="10"/>
      <c r="E52" s="10"/>
      <c r="F52" s="10"/>
      <c r="G52" s="59">
        <v>24945</v>
      </c>
      <c r="H52" s="10"/>
      <c r="I52" s="10"/>
      <c r="J52" s="10"/>
      <c r="K52" s="10">
        <v>0</v>
      </c>
      <c r="L52" s="10">
        <v>0</v>
      </c>
    </row>
    <row r="53" spans="1:12" ht="12.75">
      <c r="A53" s="82">
        <v>322</v>
      </c>
      <c r="B53" s="16" t="s">
        <v>30</v>
      </c>
      <c r="C53" s="59">
        <v>340</v>
      </c>
      <c r="D53" s="10"/>
      <c r="E53" s="10"/>
      <c r="F53" s="10"/>
      <c r="G53" s="59">
        <v>340</v>
      </c>
      <c r="H53" s="10"/>
      <c r="I53" s="10"/>
      <c r="J53" s="10"/>
      <c r="K53" s="10">
        <v>0</v>
      </c>
      <c r="L53" s="10">
        <v>0</v>
      </c>
    </row>
    <row r="54" spans="1:12" ht="12.75">
      <c r="A54" s="82">
        <v>323</v>
      </c>
      <c r="B54" s="16" t="s">
        <v>31</v>
      </c>
      <c r="C54" s="59">
        <v>93730</v>
      </c>
      <c r="D54" s="10"/>
      <c r="E54" s="10"/>
      <c r="F54" s="10"/>
      <c r="G54" s="59">
        <v>93730</v>
      </c>
      <c r="H54" s="10"/>
      <c r="I54" s="10"/>
      <c r="J54" s="10"/>
      <c r="K54" s="10">
        <v>0</v>
      </c>
      <c r="L54" s="10">
        <v>0</v>
      </c>
    </row>
    <row r="55" spans="1:12" ht="12.75">
      <c r="A55" s="82">
        <v>329</v>
      </c>
      <c r="B55" s="16" t="s">
        <v>32</v>
      </c>
      <c r="C55" s="59">
        <v>11160</v>
      </c>
      <c r="D55" s="10"/>
      <c r="E55" s="10"/>
      <c r="F55" s="10"/>
      <c r="G55" s="59">
        <v>11160</v>
      </c>
      <c r="H55" s="10"/>
      <c r="I55" s="10"/>
      <c r="J55" s="10"/>
      <c r="K55" s="10">
        <v>0</v>
      </c>
      <c r="L55" s="10">
        <v>0</v>
      </c>
    </row>
    <row r="56" spans="1:12" ht="12.75">
      <c r="A56" s="83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s="13" customFormat="1" ht="12.75">
      <c r="A57" s="94" t="s">
        <v>75</v>
      </c>
      <c r="B57" s="86" t="s">
        <v>76</v>
      </c>
      <c r="C57" s="61">
        <v>65192</v>
      </c>
      <c r="D57" s="61">
        <v>65192</v>
      </c>
      <c r="K57" s="61">
        <v>65192</v>
      </c>
      <c r="L57" s="61">
        <v>65192</v>
      </c>
    </row>
    <row r="58" spans="1:12" s="13" customFormat="1" ht="12.75">
      <c r="A58" s="83">
        <v>3</v>
      </c>
      <c r="B58" s="86" t="s">
        <v>23</v>
      </c>
      <c r="C58" s="61">
        <f>C59</f>
        <v>65192</v>
      </c>
      <c r="D58" s="61">
        <f>D59</f>
        <v>65192</v>
      </c>
      <c r="K58" s="61">
        <f>K59</f>
        <v>65192</v>
      </c>
      <c r="L58" s="61">
        <f>L59</f>
        <v>65192</v>
      </c>
    </row>
    <row r="59" spans="1:12" s="13" customFormat="1" ht="12.75">
      <c r="A59" s="83">
        <v>32</v>
      </c>
      <c r="B59" s="86" t="s">
        <v>28</v>
      </c>
      <c r="C59" s="61">
        <f>C60+C61</f>
        <v>65192</v>
      </c>
      <c r="D59" s="61">
        <f>D60+D61</f>
        <v>65192</v>
      </c>
      <c r="K59" s="61">
        <f>K60+K61</f>
        <v>65192</v>
      </c>
      <c r="L59" s="61">
        <f>L60+L61</f>
        <v>65192</v>
      </c>
    </row>
    <row r="60" spans="1:12" ht="12.75">
      <c r="A60" s="82">
        <v>322</v>
      </c>
      <c r="B60" s="16" t="s">
        <v>30</v>
      </c>
      <c r="C60" s="59">
        <v>55232</v>
      </c>
      <c r="D60" s="59">
        <v>55232</v>
      </c>
      <c r="E60" s="10"/>
      <c r="F60" s="10"/>
      <c r="G60" s="10"/>
      <c r="H60" s="10"/>
      <c r="I60" s="10"/>
      <c r="J60" s="10"/>
      <c r="K60" s="59">
        <v>55232</v>
      </c>
      <c r="L60" s="59">
        <v>55232</v>
      </c>
    </row>
    <row r="61" spans="1:12" ht="12.75">
      <c r="A61" s="82">
        <v>323</v>
      </c>
      <c r="B61" s="16" t="s">
        <v>31</v>
      </c>
      <c r="C61" s="59">
        <v>9960</v>
      </c>
      <c r="D61" s="59">
        <v>9960</v>
      </c>
      <c r="E61" s="10"/>
      <c r="F61" s="10"/>
      <c r="G61" s="10"/>
      <c r="H61" s="10"/>
      <c r="I61" s="10"/>
      <c r="J61" s="10"/>
      <c r="K61" s="59">
        <v>9960</v>
      </c>
      <c r="L61" s="59">
        <v>9960</v>
      </c>
    </row>
    <row r="62" spans="1:12" ht="12.75">
      <c r="A62" s="83"/>
      <c r="B62" s="16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s="13" customFormat="1" ht="26.25" customHeight="1">
      <c r="A63" s="94" t="s">
        <v>77</v>
      </c>
      <c r="B63" s="86" t="s">
        <v>78</v>
      </c>
      <c r="C63" s="61">
        <f>C64+C73</f>
        <v>157190</v>
      </c>
      <c r="E63" s="61">
        <f>E64</f>
        <v>14500</v>
      </c>
      <c r="F63" s="61">
        <f>F64</f>
        <v>59000</v>
      </c>
      <c r="G63" s="61">
        <f>G64</f>
        <v>39720</v>
      </c>
      <c r="H63" s="61">
        <f>H64+H74</f>
        <v>41970</v>
      </c>
      <c r="I63" s="61">
        <f>I64</f>
        <v>2000</v>
      </c>
      <c r="K63" s="61">
        <f>K64+K73</f>
        <v>110720</v>
      </c>
      <c r="L63" s="61">
        <f>L64+L73</f>
        <v>110720</v>
      </c>
    </row>
    <row r="64" spans="1:12" s="13" customFormat="1" ht="12.75">
      <c r="A64" s="83">
        <v>3</v>
      </c>
      <c r="B64" s="86" t="s">
        <v>23</v>
      </c>
      <c r="C64" s="61">
        <f>C65+C69</f>
        <v>127190</v>
      </c>
      <c r="E64" s="61">
        <f>E69</f>
        <v>14500</v>
      </c>
      <c r="F64" s="61">
        <f>F69</f>
        <v>59000</v>
      </c>
      <c r="G64" s="61">
        <f>G65+G69</f>
        <v>39720</v>
      </c>
      <c r="H64" s="61">
        <f>H65</f>
        <v>11970</v>
      </c>
      <c r="I64" s="61">
        <f>I69</f>
        <v>2000</v>
      </c>
      <c r="K64" s="61">
        <f>K65+K69</f>
        <v>100720</v>
      </c>
      <c r="L64" s="61">
        <f>L65+L69</f>
        <v>100720</v>
      </c>
    </row>
    <row r="65" spans="1:12" s="13" customFormat="1" ht="12.75">
      <c r="A65" s="83">
        <v>31</v>
      </c>
      <c r="B65" s="86" t="s">
        <v>24</v>
      </c>
      <c r="C65" s="61">
        <f>C66+C67+C68</f>
        <v>18390</v>
      </c>
      <c r="G65" s="61">
        <f>G66+G68</f>
        <v>6420</v>
      </c>
      <c r="H65" s="61">
        <f>H67</f>
        <v>11970</v>
      </c>
      <c r="K65" s="61">
        <f>SUM(K66:K68)</f>
        <v>10920</v>
      </c>
      <c r="L65" s="61">
        <f>L66+L67+L68</f>
        <v>10920</v>
      </c>
    </row>
    <row r="66" spans="1:12" ht="12.75">
      <c r="A66" s="82">
        <v>311</v>
      </c>
      <c r="B66" s="16" t="s">
        <v>25</v>
      </c>
      <c r="C66" s="59">
        <v>5530</v>
      </c>
      <c r="D66" s="10"/>
      <c r="E66" s="10"/>
      <c r="F66" s="10"/>
      <c r="G66" s="59">
        <v>5530</v>
      </c>
      <c r="H66" s="10"/>
      <c r="I66" s="10"/>
      <c r="J66" s="10"/>
      <c r="K66" s="59">
        <v>5530</v>
      </c>
      <c r="L66" s="59">
        <v>5530</v>
      </c>
    </row>
    <row r="67" spans="1:12" ht="12.75">
      <c r="A67" s="82">
        <v>312</v>
      </c>
      <c r="B67" s="16" t="s">
        <v>26</v>
      </c>
      <c r="C67" s="59">
        <v>11970</v>
      </c>
      <c r="D67" s="10"/>
      <c r="E67" s="10"/>
      <c r="F67" s="10"/>
      <c r="G67" s="59"/>
      <c r="H67" s="59">
        <v>11970</v>
      </c>
      <c r="I67" s="10"/>
      <c r="J67" s="10"/>
      <c r="K67" s="59">
        <v>4500</v>
      </c>
      <c r="L67" s="59">
        <v>4500</v>
      </c>
    </row>
    <row r="68" spans="1:12" ht="12.75">
      <c r="A68" s="82">
        <v>313</v>
      </c>
      <c r="B68" s="16" t="s">
        <v>27</v>
      </c>
      <c r="C68" s="10">
        <v>890</v>
      </c>
      <c r="D68" s="10"/>
      <c r="E68" s="10"/>
      <c r="F68" s="10"/>
      <c r="G68" s="10">
        <v>890</v>
      </c>
      <c r="H68" s="10"/>
      <c r="I68" s="10"/>
      <c r="J68" s="10"/>
      <c r="K68" s="10">
        <v>890</v>
      </c>
      <c r="L68" s="10">
        <v>890</v>
      </c>
    </row>
    <row r="69" spans="1:12" s="13" customFormat="1" ht="12.75">
      <c r="A69" s="83">
        <v>32</v>
      </c>
      <c r="B69" s="86" t="s">
        <v>28</v>
      </c>
      <c r="C69" s="61">
        <f>C70+C71+C72</f>
        <v>108800</v>
      </c>
      <c r="E69" s="61">
        <f>E71+E72</f>
        <v>14500</v>
      </c>
      <c r="F69" s="61">
        <f>F72</f>
        <v>59000</v>
      </c>
      <c r="G69" s="61">
        <f>G70+G71+G72</f>
        <v>33300</v>
      </c>
      <c r="I69" s="61">
        <f>I72</f>
        <v>2000</v>
      </c>
      <c r="K69" s="61">
        <f>SUM(K70:K72)</f>
        <v>89800</v>
      </c>
      <c r="L69" s="61">
        <f>SUM(L70:L72)</f>
        <v>89800</v>
      </c>
    </row>
    <row r="70" spans="1:12" ht="12.75">
      <c r="A70" s="82">
        <v>321</v>
      </c>
      <c r="B70" s="16" t="s">
        <v>29</v>
      </c>
      <c r="C70" s="59">
        <v>4000</v>
      </c>
      <c r="D70" s="10"/>
      <c r="E70" s="10"/>
      <c r="F70" s="10"/>
      <c r="G70" s="59">
        <v>4000</v>
      </c>
      <c r="H70" s="10"/>
      <c r="I70" s="10"/>
      <c r="J70" s="10"/>
      <c r="K70" s="59">
        <v>4000</v>
      </c>
      <c r="L70" s="59">
        <v>4000</v>
      </c>
    </row>
    <row r="71" spans="1:12" ht="25.5">
      <c r="A71" s="82">
        <v>324</v>
      </c>
      <c r="B71" s="16" t="s">
        <v>79</v>
      </c>
      <c r="C71" s="59">
        <v>17700</v>
      </c>
      <c r="D71" s="10"/>
      <c r="E71" s="10">
        <v>400</v>
      </c>
      <c r="F71" s="10"/>
      <c r="G71" s="59">
        <v>17300</v>
      </c>
      <c r="H71" s="10"/>
      <c r="I71" s="10"/>
      <c r="J71" s="10"/>
      <c r="K71" s="59">
        <v>17700</v>
      </c>
      <c r="L71" s="59">
        <v>17700</v>
      </c>
    </row>
    <row r="72" spans="1:12" ht="12.75">
      <c r="A72" s="82">
        <v>329</v>
      </c>
      <c r="B72" s="16" t="s">
        <v>32</v>
      </c>
      <c r="C72" s="59">
        <v>87100</v>
      </c>
      <c r="D72" s="10"/>
      <c r="E72" s="59">
        <v>14100</v>
      </c>
      <c r="F72" s="59">
        <v>59000</v>
      </c>
      <c r="G72" s="59">
        <v>12000</v>
      </c>
      <c r="H72" s="10"/>
      <c r="I72" s="59">
        <v>2000</v>
      </c>
      <c r="J72" s="10"/>
      <c r="K72" s="59">
        <v>68100</v>
      </c>
      <c r="L72" s="59">
        <v>68100</v>
      </c>
    </row>
    <row r="73" spans="1:12" s="13" customFormat="1" ht="25.5">
      <c r="A73" s="83">
        <v>4</v>
      </c>
      <c r="B73" s="86" t="s">
        <v>36</v>
      </c>
      <c r="C73" s="61">
        <v>30000</v>
      </c>
      <c r="K73" s="61">
        <v>10000</v>
      </c>
      <c r="L73" s="61">
        <v>10000</v>
      </c>
    </row>
    <row r="74" spans="1:12" s="13" customFormat="1" ht="25.5">
      <c r="A74" s="83">
        <v>42</v>
      </c>
      <c r="B74" s="86" t="s">
        <v>37</v>
      </c>
      <c r="C74" s="61">
        <v>30000</v>
      </c>
      <c r="H74" s="61">
        <v>30000</v>
      </c>
      <c r="K74" s="61">
        <v>10000</v>
      </c>
      <c r="L74" s="61">
        <v>10000</v>
      </c>
    </row>
    <row r="75" spans="1:12" ht="12.75" customHeight="1">
      <c r="A75" s="82">
        <v>422</v>
      </c>
      <c r="B75" s="16" t="s">
        <v>35</v>
      </c>
      <c r="C75" s="59">
        <v>30000</v>
      </c>
      <c r="D75" s="10"/>
      <c r="E75" s="10"/>
      <c r="F75" s="10"/>
      <c r="G75" s="59"/>
      <c r="H75" s="59">
        <v>30000</v>
      </c>
      <c r="I75" s="10"/>
      <c r="J75" s="10"/>
      <c r="K75" s="59">
        <v>10000</v>
      </c>
      <c r="L75" s="59">
        <v>10000</v>
      </c>
    </row>
    <row r="76" spans="1:12" ht="12.75">
      <c r="A76" s="83"/>
      <c r="B76" s="16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s="13" customFormat="1" ht="12.75" customHeight="1">
      <c r="A77" s="94" t="s">
        <v>80</v>
      </c>
      <c r="B77" s="86" t="s">
        <v>81</v>
      </c>
      <c r="C77" s="61">
        <v>82782</v>
      </c>
      <c r="G77" s="61">
        <v>82782</v>
      </c>
      <c r="K77" s="61">
        <f>K78</f>
        <v>50000</v>
      </c>
      <c r="L77" s="61">
        <f>L78</f>
        <v>50000</v>
      </c>
    </row>
    <row r="78" spans="1:12" s="13" customFormat="1" ht="12.75">
      <c r="A78" s="83">
        <v>3</v>
      </c>
      <c r="B78" s="86" t="s">
        <v>23</v>
      </c>
      <c r="C78" s="61">
        <v>82782</v>
      </c>
      <c r="G78" s="61">
        <v>82782</v>
      </c>
      <c r="K78" s="61">
        <f>K79</f>
        <v>50000</v>
      </c>
      <c r="L78" s="61">
        <f>L79</f>
        <v>50000</v>
      </c>
    </row>
    <row r="79" spans="1:12" s="13" customFormat="1" ht="12.75">
      <c r="A79" s="83">
        <v>32</v>
      </c>
      <c r="B79" s="86" t="s">
        <v>28</v>
      </c>
      <c r="C79" s="61">
        <f>C80+C83</f>
        <v>82782</v>
      </c>
      <c r="G79" s="61">
        <f>G80+G83</f>
        <v>82782</v>
      </c>
      <c r="K79" s="61">
        <f>K80+K81+K82+K83</f>
        <v>50000</v>
      </c>
      <c r="L79" s="61">
        <f>L80+L81+L82+L83</f>
        <v>50000</v>
      </c>
    </row>
    <row r="80" spans="1:12" ht="12.75">
      <c r="A80" s="82">
        <v>321</v>
      </c>
      <c r="B80" s="16" t="s">
        <v>29</v>
      </c>
      <c r="C80" s="59">
        <v>28852</v>
      </c>
      <c r="D80" s="10"/>
      <c r="E80" s="10"/>
      <c r="F80" s="10"/>
      <c r="G80" s="59">
        <v>28852</v>
      </c>
      <c r="H80" s="10"/>
      <c r="I80" s="10"/>
      <c r="J80" s="10"/>
      <c r="K80" s="59">
        <v>7000</v>
      </c>
      <c r="L80" s="59">
        <v>7000</v>
      </c>
    </row>
    <row r="81" spans="1:12" ht="12.75">
      <c r="A81" s="82">
        <v>322</v>
      </c>
      <c r="B81" s="16" t="s">
        <v>30</v>
      </c>
      <c r="C81" s="59">
        <v>0</v>
      </c>
      <c r="D81" s="10"/>
      <c r="E81" s="10"/>
      <c r="F81" s="10"/>
      <c r="G81" s="59">
        <v>0</v>
      </c>
      <c r="H81" s="10"/>
      <c r="I81" s="10"/>
      <c r="J81" s="10"/>
      <c r="K81" s="59">
        <v>11000</v>
      </c>
      <c r="L81" s="59">
        <v>11000</v>
      </c>
    </row>
    <row r="82" spans="1:12" ht="12.75">
      <c r="A82" s="82">
        <v>323</v>
      </c>
      <c r="B82" s="16" t="s">
        <v>31</v>
      </c>
      <c r="C82" s="59">
        <v>0</v>
      </c>
      <c r="D82" s="10"/>
      <c r="E82" s="10"/>
      <c r="F82" s="10"/>
      <c r="G82" s="59">
        <v>0</v>
      </c>
      <c r="H82" s="10"/>
      <c r="I82" s="10"/>
      <c r="J82" s="10"/>
      <c r="K82" s="59">
        <v>2000</v>
      </c>
      <c r="L82" s="59">
        <v>2000</v>
      </c>
    </row>
    <row r="83" spans="1:12" ht="12.75">
      <c r="A83" s="82">
        <v>329</v>
      </c>
      <c r="B83" s="16" t="s">
        <v>32</v>
      </c>
      <c r="C83" s="59">
        <v>53930</v>
      </c>
      <c r="D83" s="10"/>
      <c r="E83" s="10"/>
      <c r="F83" s="10"/>
      <c r="G83" s="59">
        <v>53930</v>
      </c>
      <c r="H83" s="10"/>
      <c r="I83" s="10"/>
      <c r="J83" s="10"/>
      <c r="K83" s="59">
        <v>30000</v>
      </c>
      <c r="L83" s="59">
        <v>30000</v>
      </c>
    </row>
    <row r="84" spans="1:12" ht="12.75">
      <c r="A84" s="83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83" t="s">
        <v>65</v>
      </c>
      <c r="B85" s="86" t="s">
        <v>82</v>
      </c>
      <c r="C85" s="61">
        <v>806540</v>
      </c>
      <c r="D85" s="61">
        <v>75000</v>
      </c>
      <c r="E85" s="13"/>
      <c r="F85" s="61">
        <v>677000</v>
      </c>
      <c r="G85" s="61">
        <v>54540</v>
      </c>
      <c r="H85" s="10"/>
      <c r="I85" s="10"/>
      <c r="J85" s="10"/>
      <c r="K85" s="61">
        <v>806540</v>
      </c>
      <c r="L85" s="61">
        <v>806540</v>
      </c>
    </row>
    <row r="86" spans="1:12" s="13" customFormat="1" ht="24.75" customHeight="1">
      <c r="A86" s="94" t="s">
        <v>83</v>
      </c>
      <c r="B86" s="86" t="s">
        <v>84</v>
      </c>
      <c r="C86" s="61">
        <v>806540</v>
      </c>
      <c r="D86" s="61">
        <v>75000</v>
      </c>
      <c r="F86" s="61">
        <v>677000</v>
      </c>
      <c r="G86" s="61">
        <v>54540</v>
      </c>
      <c r="K86" s="61">
        <v>806540</v>
      </c>
      <c r="L86" s="61">
        <v>806540</v>
      </c>
    </row>
    <row r="87" spans="1:12" s="13" customFormat="1" ht="12.75">
      <c r="A87" s="83">
        <v>3</v>
      </c>
      <c r="B87" s="86" t="s">
        <v>23</v>
      </c>
      <c r="C87" s="61">
        <v>806540</v>
      </c>
      <c r="D87" s="61">
        <v>75000</v>
      </c>
      <c r="F87" s="61">
        <v>677000</v>
      </c>
      <c r="G87" s="61">
        <v>54540</v>
      </c>
      <c r="K87" s="61">
        <v>806540</v>
      </c>
      <c r="L87" s="61">
        <v>806540</v>
      </c>
    </row>
    <row r="88" spans="1:12" s="13" customFormat="1" ht="12.75">
      <c r="A88" s="83">
        <v>32</v>
      </c>
      <c r="B88" s="86" t="s">
        <v>28</v>
      </c>
      <c r="C88" s="61">
        <v>806540</v>
      </c>
      <c r="D88" s="61">
        <v>75000</v>
      </c>
      <c r="F88" s="61">
        <v>677000</v>
      </c>
      <c r="G88" s="61">
        <v>54540</v>
      </c>
      <c r="K88" s="61">
        <v>806540</v>
      </c>
      <c r="L88" s="61">
        <v>806540</v>
      </c>
    </row>
    <row r="89" spans="1:12" ht="12.75">
      <c r="A89" s="82">
        <v>322</v>
      </c>
      <c r="B89" s="16" t="s">
        <v>30</v>
      </c>
      <c r="C89" s="59">
        <v>806540</v>
      </c>
      <c r="D89" s="59">
        <v>75000</v>
      </c>
      <c r="E89" s="10"/>
      <c r="F89" s="59">
        <v>677000</v>
      </c>
      <c r="G89" s="59">
        <v>54540</v>
      </c>
      <c r="H89" s="10"/>
      <c r="I89" s="10"/>
      <c r="J89" s="10"/>
      <c r="K89" s="59">
        <v>806540</v>
      </c>
      <c r="L89" s="59">
        <v>806540</v>
      </c>
    </row>
    <row r="90" spans="1:12" ht="12.75">
      <c r="A90" s="83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3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s="13" customFormat="1" ht="12.75">
      <c r="A92" s="83"/>
      <c r="B92" s="86" t="s">
        <v>85</v>
      </c>
      <c r="C92" s="61">
        <f>C93</f>
        <v>7677000</v>
      </c>
      <c r="G92" s="61">
        <f>G93</f>
        <v>7677000</v>
      </c>
      <c r="K92" s="61">
        <f>K93</f>
        <v>7712240</v>
      </c>
      <c r="L92" s="61">
        <f>L93</f>
        <v>7747500</v>
      </c>
    </row>
    <row r="93" spans="1:12" s="13" customFormat="1" ht="12.75">
      <c r="A93" s="83">
        <v>3</v>
      </c>
      <c r="B93" s="86" t="s">
        <v>23</v>
      </c>
      <c r="C93" s="61">
        <f>C94+C98</f>
        <v>7677000</v>
      </c>
      <c r="G93" s="61">
        <f>G94+G98</f>
        <v>7677000</v>
      </c>
      <c r="K93" s="61">
        <f>K94+K98</f>
        <v>7712240</v>
      </c>
      <c r="L93" s="61">
        <f>L94+L98</f>
        <v>7747500</v>
      </c>
    </row>
    <row r="94" spans="1:12" s="13" customFormat="1" ht="12.75">
      <c r="A94" s="83">
        <v>31</v>
      </c>
      <c r="B94" s="86" t="s">
        <v>24</v>
      </c>
      <c r="C94" s="61">
        <f>SUM(C95:C97)</f>
        <v>7551100</v>
      </c>
      <c r="G94" s="61">
        <f>SUM(G95:G97)</f>
        <v>7551100</v>
      </c>
      <c r="K94" s="61">
        <f>K95+K96+K97</f>
        <v>7586340</v>
      </c>
      <c r="L94" s="61">
        <f>L95+L96+L97</f>
        <v>7621600</v>
      </c>
    </row>
    <row r="95" spans="1:12" ht="12.75">
      <c r="A95" s="82">
        <v>311</v>
      </c>
      <c r="B95" s="16" t="s">
        <v>25</v>
      </c>
      <c r="C95" s="59">
        <v>6319100</v>
      </c>
      <c r="D95" s="10"/>
      <c r="E95" s="10"/>
      <c r="F95" s="10"/>
      <c r="G95" s="59">
        <v>6319100</v>
      </c>
      <c r="H95" s="10"/>
      <c r="I95" s="10"/>
      <c r="J95" s="10"/>
      <c r="K95" s="59">
        <v>6349100</v>
      </c>
      <c r="L95" s="59">
        <v>6379100</v>
      </c>
    </row>
    <row r="96" spans="1:12" ht="12.75">
      <c r="A96" s="82">
        <v>312</v>
      </c>
      <c r="B96" s="16" t="s">
        <v>26</v>
      </c>
      <c r="C96" s="59">
        <v>180000</v>
      </c>
      <c r="D96" s="10"/>
      <c r="E96" s="10"/>
      <c r="F96" s="10"/>
      <c r="G96" s="59">
        <v>180000</v>
      </c>
      <c r="H96" s="10"/>
      <c r="I96" s="10"/>
      <c r="J96" s="10"/>
      <c r="K96" s="59">
        <v>180000</v>
      </c>
      <c r="L96" s="59">
        <v>180000</v>
      </c>
    </row>
    <row r="97" spans="1:12" ht="12.75">
      <c r="A97" s="82">
        <v>313</v>
      </c>
      <c r="B97" s="16" t="s">
        <v>27</v>
      </c>
      <c r="C97" s="59">
        <v>1052000</v>
      </c>
      <c r="D97" s="10"/>
      <c r="E97" s="10"/>
      <c r="F97" s="10"/>
      <c r="G97" s="59">
        <v>1052000</v>
      </c>
      <c r="H97" s="10"/>
      <c r="I97" s="10"/>
      <c r="J97" s="10"/>
      <c r="K97" s="59">
        <v>1057240</v>
      </c>
      <c r="L97" s="59">
        <v>1062500</v>
      </c>
    </row>
    <row r="98" spans="1:12" s="13" customFormat="1" ht="12.75">
      <c r="A98" s="83">
        <v>32</v>
      </c>
      <c r="B98" s="86" t="s">
        <v>28</v>
      </c>
      <c r="C98" s="61">
        <f>SUM(C99:C100)</f>
        <v>125900</v>
      </c>
      <c r="G98" s="61">
        <f>SUM(G99:G100)</f>
        <v>125900</v>
      </c>
      <c r="K98" s="61">
        <v>125900</v>
      </c>
      <c r="L98" s="61">
        <v>125900</v>
      </c>
    </row>
    <row r="99" spans="1:12" ht="12.75">
      <c r="A99" s="82">
        <v>321</v>
      </c>
      <c r="B99" s="16" t="s">
        <v>29</v>
      </c>
      <c r="C99" s="59">
        <v>101900</v>
      </c>
      <c r="D99" s="10"/>
      <c r="E99" s="10"/>
      <c r="F99" s="10"/>
      <c r="G99" s="59">
        <v>101900</v>
      </c>
      <c r="H99" s="10"/>
      <c r="I99" s="10"/>
      <c r="J99" s="10"/>
      <c r="K99" s="59">
        <v>101900</v>
      </c>
      <c r="L99" s="59">
        <v>101900</v>
      </c>
    </row>
    <row r="100" spans="1:12" ht="12.75">
      <c r="A100" s="82">
        <v>329</v>
      </c>
      <c r="B100" s="16" t="s">
        <v>32</v>
      </c>
      <c r="C100" s="59">
        <v>24000</v>
      </c>
      <c r="D100" s="10"/>
      <c r="E100" s="10"/>
      <c r="F100" s="10"/>
      <c r="G100" s="59">
        <v>24000</v>
      </c>
      <c r="H100" s="10"/>
      <c r="I100" s="10"/>
      <c r="J100" s="10"/>
      <c r="K100" s="59">
        <v>24000</v>
      </c>
      <c r="L100" s="59">
        <v>24000</v>
      </c>
    </row>
    <row r="101" spans="1:12" ht="12.75">
      <c r="A101" s="83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3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83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83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83"/>
      <c r="B105" s="16" t="s">
        <v>87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83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83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83"/>
      <c r="B108" s="16" t="s">
        <v>88</v>
      </c>
      <c r="C108" s="10"/>
      <c r="D108" s="10"/>
      <c r="E108" s="10"/>
      <c r="F108" s="10"/>
      <c r="G108" s="10"/>
      <c r="H108" s="10"/>
      <c r="I108" s="10"/>
      <c r="J108" s="10" t="s">
        <v>90</v>
      </c>
      <c r="K108" s="10"/>
      <c r="L108" s="10"/>
    </row>
    <row r="109" spans="1:12" ht="12.75">
      <c r="A109" s="83"/>
      <c r="B109" s="16" t="s">
        <v>89</v>
      </c>
      <c r="C109" s="10"/>
      <c r="D109" s="10"/>
      <c r="E109" s="10"/>
      <c r="F109" s="10"/>
      <c r="G109" s="10"/>
      <c r="H109" s="10"/>
      <c r="I109" s="10"/>
      <c r="J109" s="10" t="s">
        <v>91</v>
      </c>
      <c r="K109" s="10"/>
      <c r="L109" s="10"/>
    </row>
    <row r="110" spans="1:12" ht="12.75">
      <c r="A110" s="83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3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83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83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83"/>
      <c r="B114" s="16"/>
      <c r="C114" s="10"/>
      <c r="D114" s="10"/>
      <c r="E114" s="10"/>
      <c r="F114" s="10"/>
      <c r="G114" s="10"/>
      <c r="H114" s="10"/>
      <c r="I114" s="10"/>
      <c r="J114" s="10" t="s">
        <v>92</v>
      </c>
      <c r="K114" s="10"/>
      <c r="L114" s="10"/>
    </row>
    <row r="115" spans="1:12" ht="12.75">
      <c r="A115" s="83"/>
      <c r="B115" s="16"/>
      <c r="C115" s="10"/>
      <c r="D115" s="10"/>
      <c r="E115" s="10"/>
      <c r="F115" s="10"/>
      <c r="G115" s="10"/>
      <c r="H115" s="10"/>
      <c r="I115" s="10"/>
      <c r="J115" s="10" t="s">
        <v>93</v>
      </c>
      <c r="K115" s="10"/>
      <c r="L115" s="10"/>
    </row>
    <row r="116" spans="1:12" ht="12.75">
      <c r="A116" s="83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3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83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83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3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3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3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83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83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83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83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83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83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83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83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3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3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3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3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3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3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3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3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3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3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3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3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3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3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3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3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3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3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3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3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3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3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3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3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3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3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3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3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3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3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3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3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3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3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3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3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3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3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3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3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3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3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3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3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3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3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3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3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3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3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3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3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3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3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3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3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3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3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3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3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3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3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3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3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3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3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3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3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3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3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3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3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3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3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3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3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3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3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3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3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3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3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3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3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3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3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3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3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3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3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3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3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3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3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3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3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3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3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3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3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3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3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3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3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3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3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3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3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3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3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3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3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3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3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3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3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3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3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3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3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3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3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3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3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3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3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3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3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3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3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3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3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3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3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3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3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3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3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3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3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3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3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3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3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3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3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3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3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3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3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3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3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3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3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3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3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3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3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3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3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3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3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3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3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3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3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3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3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3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3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3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3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3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3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3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3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3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3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3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3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3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3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3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3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3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3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3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3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3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3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3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3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3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3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3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3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3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3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3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3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3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3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3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3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3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3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3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3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3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3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3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3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3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</sheetData>
  <sheetProtection/>
  <mergeCells count="1">
    <mergeCell ref="A1:L1"/>
  </mergeCells>
  <printOptions horizontalCentered="1"/>
  <pageMargins left="0.25" right="0.25" top="0.75" bottom="0.75" header="0.3" footer="0.3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Vesna</cp:lastModifiedBy>
  <cp:lastPrinted>2017-12-20T09:33:29Z</cp:lastPrinted>
  <dcterms:created xsi:type="dcterms:W3CDTF">2013-09-11T11:00:21Z</dcterms:created>
  <dcterms:modified xsi:type="dcterms:W3CDTF">2017-12-27T08:29:49Z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